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.snider\OneDrive - Onslow County Schools\FFA\Fundraising\FFA Cards\"/>
    </mc:Choice>
  </mc:AlternateContent>
  <xr:revisionPtr revIDLastSave="34" documentId="8_{D8772C58-A84E-4043-9B9A-89D80E1A55AD}" xr6:coauthVersionLast="45" xr6:coauthVersionMax="45" xr10:uidLastSave="{0D271004-A1C7-4B9E-8EEF-AA9B35F4BDB9}"/>
  <bookViews>
    <workbookView xWindow="-120" yWindow="-120" windowWidth="20730" windowHeight="11160" xr2:uid="{B0A6A403-92F9-4637-BBBB-A054BDC1826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C4" i="1"/>
  <c r="G91" i="1"/>
  <c r="G90" i="1"/>
  <c r="M89" i="1"/>
  <c r="K89" i="1"/>
  <c r="J89" i="1"/>
  <c r="L89" i="1" s="1"/>
  <c r="G89" i="1"/>
  <c r="I89" i="1"/>
  <c r="M88" i="1"/>
  <c r="J88" i="1"/>
  <c r="L88" i="1" s="1"/>
  <c r="G88" i="1"/>
  <c r="B88" i="1"/>
  <c r="I88" i="1" s="1"/>
  <c r="M87" i="1"/>
  <c r="K87" i="1"/>
  <c r="J87" i="1"/>
  <c r="L87" i="1" s="1"/>
  <c r="G87" i="1"/>
  <c r="B87" i="1"/>
  <c r="I87" i="1" s="1"/>
  <c r="M86" i="1"/>
  <c r="L86" i="1"/>
  <c r="J86" i="1"/>
  <c r="K86" i="1" s="1"/>
  <c r="G86" i="1"/>
  <c r="B86" i="1"/>
  <c r="I86" i="1" s="1"/>
  <c r="M85" i="1"/>
  <c r="K85" i="1"/>
  <c r="J85" i="1"/>
  <c r="L85" i="1" s="1"/>
  <c r="G85" i="1"/>
  <c r="B85" i="1"/>
  <c r="I85" i="1" s="1"/>
  <c r="L84" i="1"/>
  <c r="K84" i="1"/>
  <c r="J84" i="1"/>
  <c r="G84" i="1"/>
  <c r="B84" i="1"/>
  <c r="I84" i="1" s="1"/>
  <c r="L83" i="1"/>
  <c r="J83" i="1"/>
  <c r="K83" i="1" s="1"/>
  <c r="G83" i="1"/>
  <c r="B83" i="1"/>
  <c r="I83" i="1" s="1"/>
  <c r="J82" i="1"/>
  <c r="L82" i="1" s="1"/>
  <c r="G82" i="1"/>
  <c r="B82" i="1"/>
  <c r="I82" i="1" s="1"/>
  <c r="K81" i="1"/>
  <c r="J81" i="1"/>
  <c r="L81" i="1" s="1"/>
  <c r="G81" i="1"/>
  <c r="B81" i="1"/>
  <c r="I81" i="1" s="1"/>
  <c r="L80" i="1"/>
  <c r="K80" i="1"/>
  <c r="J80" i="1"/>
  <c r="G80" i="1"/>
  <c r="I80" i="1"/>
  <c r="L79" i="1"/>
  <c r="J79" i="1"/>
  <c r="K79" i="1" s="1"/>
  <c r="G79" i="1"/>
  <c r="I79" i="1"/>
  <c r="J78" i="1"/>
  <c r="L78" i="1" s="1"/>
  <c r="G78" i="1"/>
  <c r="I78" i="1"/>
  <c r="K77" i="1"/>
  <c r="J77" i="1"/>
  <c r="L77" i="1" s="1"/>
  <c r="G77" i="1"/>
  <c r="I77" i="1"/>
  <c r="L76" i="1"/>
  <c r="K76" i="1"/>
  <c r="J76" i="1"/>
  <c r="G76" i="1"/>
  <c r="I76" i="1"/>
  <c r="L75" i="1"/>
  <c r="J75" i="1"/>
  <c r="K75" i="1" s="1"/>
  <c r="G75" i="1"/>
  <c r="I75" i="1"/>
  <c r="J74" i="1"/>
  <c r="L74" i="1" s="1"/>
  <c r="G74" i="1"/>
  <c r="I74" i="1"/>
  <c r="J73" i="1"/>
  <c r="K73" i="1" s="1"/>
  <c r="G73" i="1"/>
  <c r="I73" i="1"/>
  <c r="L72" i="1"/>
  <c r="K72" i="1"/>
  <c r="J72" i="1"/>
  <c r="G72" i="1"/>
  <c r="I72" i="1"/>
  <c r="L71" i="1"/>
  <c r="J71" i="1"/>
  <c r="K71" i="1" s="1"/>
  <c r="G71" i="1"/>
  <c r="I71" i="1"/>
  <c r="J70" i="1"/>
  <c r="L70" i="1" s="1"/>
  <c r="G70" i="1"/>
  <c r="I70" i="1"/>
  <c r="J69" i="1"/>
  <c r="K69" i="1" s="1"/>
  <c r="G69" i="1"/>
  <c r="I69" i="1"/>
  <c r="L68" i="1"/>
  <c r="K68" i="1"/>
  <c r="J68" i="1"/>
  <c r="G68" i="1"/>
  <c r="I68" i="1"/>
  <c r="L67" i="1"/>
  <c r="J67" i="1"/>
  <c r="K67" i="1" s="1"/>
  <c r="G67" i="1"/>
  <c r="I67" i="1"/>
  <c r="J66" i="1"/>
  <c r="L66" i="1" s="1"/>
  <c r="G66" i="1"/>
  <c r="I66" i="1"/>
  <c r="J65" i="1"/>
  <c r="K65" i="1" s="1"/>
  <c r="G65" i="1"/>
  <c r="I65" i="1"/>
  <c r="L64" i="1"/>
  <c r="K64" i="1"/>
  <c r="J64" i="1"/>
  <c r="G64" i="1"/>
  <c r="I64" i="1"/>
  <c r="L63" i="1"/>
  <c r="J63" i="1"/>
  <c r="K63" i="1" s="1"/>
  <c r="G63" i="1"/>
  <c r="I63" i="1"/>
  <c r="J62" i="1"/>
  <c r="L62" i="1" s="1"/>
  <c r="G62" i="1"/>
  <c r="I62" i="1"/>
  <c r="J61" i="1"/>
  <c r="K61" i="1" s="1"/>
  <c r="G61" i="1"/>
  <c r="I61" i="1"/>
  <c r="J60" i="1"/>
  <c r="I60" i="1"/>
  <c r="J59" i="1"/>
  <c r="L59" i="1" s="1"/>
  <c r="G59" i="1"/>
  <c r="I59" i="1"/>
  <c r="J58" i="1"/>
  <c r="L58" i="1" s="1"/>
  <c r="G58" i="1"/>
  <c r="I58" i="1"/>
  <c r="J57" i="1"/>
  <c r="L57" i="1" s="1"/>
  <c r="G57" i="1"/>
  <c r="I57" i="1"/>
  <c r="J56" i="1"/>
  <c r="L56" i="1" s="1"/>
  <c r="G56" i="1"/>
  <c r="I56" i="1"/>
  <c r="J55" i="1"/>
  <c r="L55" i="1" s="1"/>
  <c r="G55" i="1"/>
  <c r="I55" i="1"/>
  <c r="J54" i="1"/>
  <c r="L54" i="1" s="1"/>
  <c r="G54" i="1"/>
  <c r="I54" i="1"/>
  <c r="J53" i="1"/>
  <c r="L53" i="1" s="1"/>
  <c r="G53" i="1"/>
  <c r="I53" i="1"/>
  <c r="J52" i="1"/>
  <c r="L52" i="1" s="1"/>
  <c r="G52" i="1"/>
  <c r="I52" i="1"/>
  <c r="J51" i="1"/>
  <c r="L51" i="1" s="1"/>
  <c r="G51" i="1"/>
  <c r="I51" i="1"/>
  <c r="J50" i="1"/>
  <c r="L50" i="1" s="1"/>
  <c r="G50" i="1"/>
  <c r="I50" i="1"/>
  <c r="J49" i="1"/>
  <c r="L49" i="1" s="1"/>
  <c r="G49" i="1"/>
  <c r="I49" i="1"/>
  <c r="J48" i="1"/>
  <c r="G48" i="1"/>
  <c r="I48" i="1"/>
  <c r="J47" i="1"/>
  <c r="G47" i="1"/>
  <c r="I47" i="1"/>
  <c r="J46" i="1"/>
  <c r="G46" i="1"/>
  <c r="I46" i="1"/>
  <c r="J45" i="1"/>
  <c r="G45" i="1"/>
  <c r="I45" i="1"/>
  <c r="J44" i="1"/>
  <c r="G44" i="1"/>
  <c r="I44" i="1"/>
  <c r="J43" i="1"/>
  <c r="G43" i="1"/>
  <c r="I43" i="1"/>
  <c r="J42" i="1"/>
  <c r="G42" i="1"/>
  <c r="I42" i="1"/>
  <c r="J41" i="1"/>
  <c r="G41" i="1"/>
  <c r="I41" i="1"/>
  <c r="J40" i="1"/>
  <c r="G40" i="1"/>
  <c r="I40" i="1"/>
  <c r="J39" i="1"/>
  <c r="G39" i="1"/>
  <c r="I39" i="1"/>
  <c r="J38" i="1"/>
  <c r="G38" i="1"/>
  <c r="I38" i="1"/>
  <c r="J37" i="1"/>
  <c r="G37" i="1"/>
  <c r="I37" i="1"/>
  <c r="J36" i="1"/>
  <c r="G36" i="1"/>
  <c r="I36" i="1"/>
  <c r="J35" i="1"/>
  <c r="G35" i="1"/>
  <c r="I35" i="1"/>
  <c r="J34" i="1"/>
  <c r="G34" i="1"/>
  <c r="I34" i="1"/>
  <c r="J33" i="1"/>
  <c r="G33" i="1"/>
  <c r="I33" i="1"/>
  <c r="J32" i="1"/>
  <c r="G32" i="1"/>
  <c r="I32" i="1"/>
  <c r="J31" i="1"/>
  <c r="G31" i="1"/>
  <c r="I31" i="1"/>
  <c r="K30" i="1"/>
  <c r="K60" i="1" s="1"/>
  <c r="J30" i="1"/>
  <c r="I30" i="1"/>
  <c r="M29" i="1"/>
  <c r="J29" i="1"/>
  <c r="L29" i="1" s="1"/>
  <c r="I29" i="1"/>
  <c r="G29" i="1"/>
  <c r="M28" i="1"/>
  <c r="J28" i="1"/>
  <c r="L28" i="1" s="1"/>
  <c r="I28" i="1"/>
  <c r="G28" i="1"/>
  <c r="M27" i="1"/>
  <c r="J27" i="1"/>
  <c r="L27" i="1" s="1"/>
  <c r="I27" i="1"/>
  <c r="G27" i="1"/>
  <c r="M26" i="1"/>
  <c r="J26" i="1"/>
  <c r="L26" i="1" s="1"/>
  <c r="I26" i="1"/>
  <c r="G26" i="1"/>
  <c r="J25" i="1"/>
  <c r="L25" i="1" s="1"/>
  <c r="I25" i="1"/>
  <c r="G25" i="1"/>
  <c r="M24" i="1"/>
  <c r="J24" i="1"/>
  <c r="L24" i="1" s="1"/>
  <c r="I24" i="1"/>
  <c r="G24" i="1"/>
  <c r="J23" i="1"/>
  <c r="L23" i="1" s="1"/>
  <c r="I23" i="1"/>
  <c r="G23" i="1"/>
  <c r="M22" i="1"/>
  <c r="J22" i="1"/>
  <c r="L22" i="1" s="1"/>
  <c r="I22" i="1"/>
  <c r="G22" i="1"/>
  <c r="J21" i="1"/>
  <c r="L21" i="1" s="1"/>
  <c r="I21" i="1"/>
  <c r="G21" i="1"/>
  <c r="J20" i="1"/>
  <c r="L20" i="1" s="1"/>
  <c r="I20" i="1"/>
  <c r="G20" i="1"/>
  <c r="M19" i="1"/>
  <c r="L19" i="1"/>
  <c r="K19" i="1"/>
  <c r="J19" i="1"/>
  <c r="G19" i="1"/>
  <c r="I19" i="1"/>
  <c r="M18" i="1"/>
  <c r="L18" i="1"/>
  <c r="K18" i="1"/>
  <c r="J18" i="1"/>
  <c r="G18" i="1"/>
  <c r="I18" i="1"/>
  <c r="M17" i="1"/>
  <c r="J17" i="1"/>
  <c r="L17" i="1" s="1"/>
  <c r="I17" i="1"/>
  <c r="G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M16" i="1"/>
  <c r="J16" i="1"/>
  <c r="L16" i="1" s="1"/>
  <c r="I16" i="1"/>
  <c r="G16" i="1"/>
  <c r="I15" i="1"/>
  <c r="G12" i="1"/>
  <c r="C10" i="1"/>
  <c r="C5" i="1"/>
  <c r="C12" i="1"/>
  <c r="L61" i="1" l="1"/>
  <c r="K62" i="1"/>
  <c r="L65" i="1"/>
  <c r="K66" i="1"/>
  <c r="L69" i="1"/>
  <c r="K70" i="1"/>
  <c r="L73" i="1"/>
  <c r="K74" i="1"/>
  <c r="K78" i="1"/>
  <c r="K82" i="1"/>
  <c r="G13" i="1"/>
  <c r="K88" i="1"/>
  <c r="L34" i="1"/>
  <c r="K34" i="1"/>
  <c r="L38" i="1"/>
  <c r="K38" i="1"/>
  <c r="L42" i="1"/>
  <c r="K42" i="1"/>
  <c r="L46" i="1"/>
  <c r="K46" i="1"/>
  <c r="L31" i="1"/>
  <c r="K31" i="1"/>
  <c r="L35" i="1"/>
  <c r="K35" i="1"/>
  <c r="L39" i="1"/>
  <c r="K39" i="1"/>
  <c r="L43" i="1"/>
  <c r="K43" i="1"/>
  <c r="L47" i="1"/>
  <c r="K47" i="1"/>
  <c r="L32" i="1"/>
  <c r="K32" i="1"/>
  <c r="L36" i="1"/>
  <c r="K36" i="1"/>
  <c r="L40" i="1"/>
  <c r="K40" i="1"/>
  <c r="L44" i="1"/>
  <c r="K44" i="1"/>
  <c r="L48" i="1"/>
  <c r="K48" i="1"/>
  <c r="N15" i="1"/>
  <c r="L33" i="1"/>
  <c r="K33" i="1"/>
  <c r="L37" i="1"/>
  <c r="K37" i="1"/>
  <c r="L41" i="1"/>
  <c r="K41" i="1"/>
  <c r="L45" i="1"/>
  <c r="K45" i="1"/>
  <c r="K49" i="1"/>
  <c r="K50" i="1"/>
  <c r="K51" i="1"/>
  <c r="K52" i="1"/>
  <c r="K53" i="1"/>
  <c r="K54" i="1"/>
  <c r="K55" i="1"/>
  <c r="K56" i="1"/>
  <c r="K57" i="1"/>
  <c r="K58" i="1"/>
  <c r="K59" i="1"/>
  <c r="C11" i="1"/>
  <c r="C13" i="1" s="1"/>
  <c r="K16" i="1"/>
  <c r="K17" i="1"/>
  <c r="K20" i="1"/>
  <c r="K21" i="1"/>
  <c r="K22" i="1"/>
  <c r="K23" i="1"/>
  <c r="K24" i="1"/>
  <c r="K25" i="1"/>
  <c r="K26" i="1"/>
  <c r="K27" i="1"/>
  <c r="K28" i="1"/>
  <c r="K29" i="1"/>
  <c r="Q15" i="1" l="1"/>
  <c r="P15" i="1"/>
  <c r="S15" i="1"/>
  <c r="S17" i="1"/>
  <c r="Q17" i="1"/>
  <c r="S19" i="1"/>
  <c r="Q19" i="1" s="1"/>
  <c r="R15" i="1"/>
  <c r="O15" i="1"/>
</calcChain>
</file>

<file path=xl/sharedStrings.xml><?xml version="1.0" encoding="utf-8"?>
<sst xmlns="http://schemas.openxmlformats.org/spreadsheetml/2006/main" count="70" uniqueCount="52">
  <si>
    <r>
      <t xml:space="preserve">FFA Travel &amp; Rewards Cards - </t>
    </r>
    <r>
      <rPr>
        <b/>
        <sz val="11"/>
        <color rgb="FF000000"/>
        <rFont val="Calibri"/>
        <family val="2"/>
      </rPr>
      <t>$7.00 out of every $10.00 stays with Chapter</t>
    </r>
  </si>
  <si>
    <t xml:space="preserve">Quantity of Cards Received </t>
  </si>
  <si>
    <t>Card Inventory</t>
  </si>
  <si>
    <t xml:space="preserve">Quantity of Card Handed Out </t>
  </si>
  <si>
    <t>Deposit 1</t>
  </si>
  <si>
    <t>Number of Cards Sold</t>
  </si>
  <si>
    <t>Deposit 2</t>
  </si>
  <si>
    <t xml:space="preserve">25% Can be Returned to Bloom </t>
  </si>
  <si>
    <t>Deposit 3</t>
  </si>
  <si>
    <t>Amount of Money Returned</t>
  </si>
  <si>
    <t>$</t>
  </si>
  <si>
    <t>Deposit 4</t>
  </si>
  <si>
    <t>30 Day invoicing - Amount Owed</t>
  </si>
  <si>
    <t>Deposit 5</t>
  </si>
  <si>
    <t>Shipping Costs Back To Bloom</t>
  </si>
  <si>
    <t>Deposit 6</t>
  </si>
  <si>
    <t>Deposit 7</t>
  </si>
  <si>
    <t xml:space="preserve">Total Reciepts </t>
  </si>
  <si>
    <t>Deposit 8</t>
  </si>
  <si>
    <t>$3.00 per card to Bloom</t>
  </si>
  <si>
    <t>Deposit 9</t>
  </si>
  <si>
    <t>$7.00 per card to FFA Chapter</t>
  </si>
  <si>
    <t>Total</t>
  </si>
  <si>
    <t>Chapter Member Name</t>
  </si>
  <si>
    <t>Vendor Added</t>
  </si>
  <si>
    <t># Cards Issued</t>
  </si>
  <si>
    <t># Cards Returned</t>
  </si>
  <si>
    <t>$ Money Turned In</t>
  </si>
  <si>
    <r>
      <rPr>
        <i/>
        <sz val="10"/>
        <rFont val="Calibri"/>
        <family val="2"/>
      </rPr>
      <t>Long/</t>
    </r>
    <r>
      <rPr>
        <i/>
        <sz val="10"/>
        <color rgb="FFFF0000"/>
        <rFont val="Calibri"/>
        <family val="2"/>
      </rPr>
      <t>Shortage</t>
    </r>
  </si>
  <si>
    <t>Cards Sold</t>
  </si>
  <si>
    <t>Points</t>
  </si>
  <si>
    <t>1 vendor</t>
  </si>
  <si>
    <t>Stampede</t>
  </si>
  <si>
    <t>5 Cards</t>
  </si>
  <si>
    <t>10 Cards</t>
  </si>
  <si>
    <t>15 Cards</t>
  </si>
  <si>
    <t>25 Cards</t>
  </si>
  <si>
    <t>40 Cards</t>
  </si>
  <si>
    <t>50 Cards</t>
  </si>
  <si>
    <t>Lanyards</t>
  </si>
  <si>
    <t>Socks</t>
  </si>
  <si>
    <t>T-Shirt</t>
  </si>
  <si>
    <t>Choice of 2</t>
  </si>
  <si>
    <t>Hoodie</t>
  </si>
  <si>
    <t>3/4 Zip</t>
  </si>
  <si>
    <t>Cards + Vendor</t>
  </si>
  <si>
    <t>New Member</t>
  </si>
  <si>
    <r>
      <t xml:space="preserve">Top Salesperson </t>
    </r>
    <r>
      <rPr>
        <i/>
        <sz val="10"/>
        <color rgb="FF0070C0"/>
        <rFont val="Calibri"/>
        <family val="2"/>
        <scheme val="minor"/>
      </rPr>
      <t>(Multi-Yr Member)</t>
    </r>
    <r>
      <rPr>
        <b/>
        <i/>
        <sz val="10"/>
        <color theme="1"/>
        <rFont val="Calibri"/>
        <family val="2"/>
        <scheme val="minor"/>
      </rPr>
      <t xml:space="preserve"> -</t>
    </r>
  </si>
  <si>
    <r>
      <t xml:space="preserve">Top Salesperson </t>
    </r>
    <r>
      <rPr>
        <i/>
        <sz val="10"/>
        <color rgb="FFFF0000"/>
        <rFont val="Calibri"/>
        <family val="2"/>
        <scheme val="minor"/>
      </rPr>
      <t>(1st-Yr Member)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-</t>
    </r>
  </si>
  <si>
    <t>Advisor</t>
  </si>
  <si>
    <t>New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</si>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</sst>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FF0000"/>
      <name val="Calibri"/>
      <family val="2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8"/>
      <color rgb="FF000000"/>
      <name val="Calibri"/>
      <family val="2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" fontId="5" fillId="0" borderId="0" xfId="0" applyNumberFormat="1" applyFont="1" applyAlignment="1" applyProtection="1">
      <alignment horizontal="right" vertical="center"/>
    </xf>
    <xf numFmtId="41" fontId="17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41" fontId="4" fillId="0" borderId="0" xfId="0" applyNumberFormat="1" applyFont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8" fillId="0" borderId="4" xfId="0" applyFont="1" applyBorder="1" applyProtection="1">
      <protection locked="0"/>
    </xf>
    <xf numFmtId="164" fontId="14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protection locked="0"/>
    </xf>
    <xf numFmtId="44" fontId="5" fillId="0" borderId="9" xfId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Protection="1"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2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20" fillId="0" borderId="13" xfId="0" applyFon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14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164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1" fontId="16" fillId="0" borderId="5" xfId="0" applyNumberFormat="1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164" fontId="18" fillId="0" borderId="0" xfId="0" applyNumberFormat="1" applyFont="1" applyAlignment="1" applyProtection="1">
      <alignment horizontal="right" vertical="center"/>
    </xf>
    <xf numFmtId="164" fontId="14" fillId="0" borderId="7" xfId="0" applyNumberFormat="1" applyFont="1" applyBorder="1" applyAlignment="1" applyProtection="1">
      <alignment horizontal="center" vertical="center"/>
    </xf>
    <xf numFmtId="8" fontId="14" fillId="2" borderId="11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8" fontId="0" fillId="0" borderId="7" xfId="0" applyNumberFormat="1" applyBorder="1" applyAlignment="1" applyProtection="1">
      <alignment horizontal="center" vertical="center"/>
    </xf>
    <xf numFmtId="8" fontId="0" fillId="4" borderId="7" xfId="0" applyNumberForma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wrapText="1"/>
    </xf>
    <xf numFmtId="0" fontId="14" fillId="4" borderId="7" xfId="0" applyFont="1" applyFill="1" applyBorder="1" applyAlignment="1" applyProtection="1">
      <alignment horizontal="center" vertical="center"/>
    </xf>
    <xf numFmtId="1" fontId="14" fillId="4" borderId="7" xfId="0" applyNumberFormat="1" applyFont="1" applyFill="1" applyBorder="1" applyAlignment="1" applyProtection="1">
      <alignment horizontal="center" vertical="center"/>
    </xf>
    <xf numFmtId="1" fontId="14" fillId="5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Protection="1"/>
    <xf numFmtId="1" fontId="0" fillId="0" borderId="7" xfId="0" applyNumberFormat="1" applyBorder="1" applyAlignment="1" applyProtection="1">
      <alignment horizontal="center" vertical="center"/>
    </xf>
    <xf numFmtId="1" fontId="0" fillId="6" borderId="7" xfId="0" applyNumberFormat="1" applyFill="1" applyBorder="1" applyAlignment="1" applyProtection="1">
      <alignment horizontal="center" vertical="center"/>
    </xf>
    <xf numFmtId="1" fontId="14" fillId="3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stin.snider\OneDrive%20-%20Onslow%20County%20Schools\FFA\Members\FFA%20Roster%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"/>
      <sheetName val="Initial Sign up Form"/>
      <sheetName val="Scoresheet"/>
      <sheetName val="Score Sort"/>
      <sheetName val="Chapter Mtg Att"/>
      <sheetName val="Officer Mtg Att"/>
      <sheetName val="Chapter Participation"/>
      <sheetName val="Fund Raising-Volunteering"/>
      <sheetName val="FFA Card Sales"/>
      <sheetName val="CDE Participation"/>
      <sheetName val="Pork Raffle Check-in"/>
      <sheetName val="Banquet"/>
      <sheetName val="Awards Mgmt"/>
      <sheetName val="Award Labels"/>
      <sheetName val="Banquet Check-In Form"/>
      <sheetName val="Proficiencies"/>
      <sheetName val="State Fair Trip"/>
      <sheetName val="Kickoff"/>
      <sheetName val="Garage Sale"/>
    </sheetNames>
    <sheetDataSet>
      <sheetData sheetId="0">
        <row r="2">
          <cell r="F2">
            <v>4</v>
          </cell>
        </row>
        <row r="3">
          <cell r="F3">
            <v>3</v>
          </cell>
        </row>
        <row r="4">
          <cell r="F4">
            <v>3</v>
          </cell>
        </row>
        <row r="5">
          <cell r="F5">
            <v>4</v>
          </cell>
        </row>
        <row r="8">
          <cell r="F8">
            <v>2</v>
          </cell>
        </row>
        <row r="10">
          <cell r="F10">
            <v>3</v>
          </cell>
        </row>
        <row r="12">
          <cell r="F12">
            <v>4</v>
          </cell>
        </row>
        <row r="13">
          <cell r="F13">
            <v>2</v>
          </cell>
        </row>
        <row r="14">
          <cell r="F14">
            <v>3</v>
          </cell>
        </row>
        <row r="15">
          <cell r="F15">
            <v>2</v>
          </cell>
        </row>
        <row r="75">
          <cell r="F75">
            <v>4</v>
          </cell>
        </row>
      </sheetData>
      <sheetData sheetId="1" refreshError="1"/>
      <sheetData sheetId="2" refreshError="1"/>
      <sheetData sheetId="3" refreshError="1"/>
      <sheetData sheetId="4">
        <row r="69">
          <cell r="A69" t="str">
            <v>Arianna Avila</v>
          </cell>
        </row>
        <row r="70">
          <cell r="A70" t="str">
            <v xml:space="preserve"> </v>
          </cell>
        </row>
        <row r="71">
          <cell r="A71" t="str">
            <v xml:space="preserve"> </v>
          </cell>
        </row>
        <row r="72">
          <cell r="A72" t="str">
            <v xml:space="preserve"> </v>
          </cell>
        </row>
        <row r="73">
          <cell r="A73" t="str">
            <v xml:space="preserve"> </v>
          </cell>
        </row>
        <row r="74">
          <cell r="A74" t="str">
            <v xml:space="preserve"> </v>
          </cell>
        </row>
        <row r="75">
          <cell r="A75" t="str">
            <v xml:space="preserve"> </v>
          </cell>
        </row>
        <row r="76">
          <cell r="A76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CCEFA-E5D0-40DD-98D1-0C178980F9E9}">
  <dimension ref="A1:Y1004"/>
  <sheetViews>
    <sheetView tabSelected="1" zoomScale="80" zoomScaleNormal="80" workbookViewId="0">
      <selection activeCell="Q19" sqref="Q19:R19"/>
    </sheetView>
  </sheetViews>
  <sheetFormatPr defaultColWidth="12.85546875" defaultRowHeight="15" x14ac:dyDescent="0.25"/>
  <cols>
    <col min="1" max="1" width="5.7109375" style="15" customWidth="1"/>
    <col min="2" max="2" width="38.7109375" style="15" customWidth="1"/>
    <col min="3" max="3" width="20.7109375" style="13" customWidth="1"/>
    <col min="4" max="5" width="14.7109375" style="13" customWidth="1"/>
    <col min="6" max="6" width="14.7109375" style="14" customWidth="1"/>
    <col min="7" max="7" width="14.7109375" style="13" customWidth="1"/>
    <col min="8" max="8" width="3.5703125" style="15" customWidth="1"/>
    <col min="9" max="9" width="20.5703125" style="15" customWidth="1"/>
    <col min="10" max="10" width="12" style="13" customWidth="1"/>
    <col min="11" max="12" width="12" style="16" customWidth="1"/>
    <col min="13" max="13" width="7.7109375" style="17" customWidth="1"/>
    <col min="14" max="19" width="10.7109375" style="15" customWidth="1"/>
    <col min="20" max="25" width="12" style="15" customWidth="1"/>
    <col min="26" max="16384" width="12.85546875" style="15"/>
  </cols>
  <sheetData>
    <row r="1" spans="1:25" s="6" customFormat="1" ht="34.5" customHeight="1" x14ac:dyDescent="0.25">
      <c r="A1" s="3"/>
      <c r="B1" s="88" t="s">
        <v>0</v>
      </c>
      <c r="C1" s="89"/>
      <c r="D1" s="90"/>
      <c r="E1" s="4"/>
      <c r="F1" s="5"/>
      <c r="G1" s="4"/>
      <c r="J1" s="4"/>
      <c r="K1" s="7"/>
      <c r="L1" s="7"/>
      <c r="M1" s="8"/>
    </row>
    <row r="2" spans="1:25" ht="18" customHeight="1" x14ac:dyDescent="0.25">
      <c r="A2" s="9"/>
      <c r="B2" s="10" t="s">
        <v>1</v>
      </c>
      <c r="C2" s="11">
        <v>300</v>
      </c>
      <c r="D2" s="12" t="s">
        <v>2</v>
      </c>
    </row>
    <row r="3" spans="1:25" ht="18" customHeight="1" x14ac:dyDescent="0.25">
      <c r="A3" s="9"/>
      <c r="B3" s="10" t="s">
        <v>3</v>
      </c>
      <c r="C3" s="69">
        <f>SUM(D16:D91)-SUM(E16:E91)</f>
        <v>203</v>
      </c>
      <c r="D3" s="70">
        <f>C2-C3</f>
        <v>97</v>
      </c>
      <c r="F3" s="14" t="s">
        <v>4</v>
      </c>
      <c r="G3" s="18"/>
    </row>
    <row r="4" spans="1:25" ht="18" customHeight="1" x14ac:dyDescent="0.25">
      <c r="A4" s="9"/>
      <c r="B4" s="10" t="s">
        <v>5</v>
      </c>
      <c r="C4" s="1">
        <f>SUM(F16:F91)/10</f>
        <v>199</v>
      </c>
      <c r="D4" s="19"/>
      <c r="F4" s="14" t="s">
        <v>6</v>
      </c>
      <c r="G4" s="18"/>
    </row>
    <row r="5" spans="1:25" ht="18" customHeight="1" x14ac:dyDescent="0.25">
      <c r="A5" s="9"/>
      <c r="B5" s="10" t="s">
        <v>7</v>
      </c>
      <c r="C5" s="2">
        <f>SUM(C2*25%)</f>
        <v>75</v>
      </c>
      <c r="D5" s="19"/>
      <c r="F5" s="14" t="s">
        <v>8</v>
      </c>
      <c r="G5" s="18"/>
    </row>
    <row r="6" spans="1:25" ht="18" customHeight="1" x14ac:dyDescent="0.25">
      <c r="A6" s="9"/>
      <c r="B6" s="10" t="s">
        <v>9</v>
      </c>
      <c r="C6" s="20" t="s">
        <v>10</v>
      </c>
      <c r="D6" s="19"/>
      <c r="F6" s="14" t="s">
        <v>11</v>
      </c>
      <c r="G6" s="18"/>
    </row>
    <row r="7" spans="1:25" ht="18" customHeight="1" x14ac:dyDescent="0.25">
      <c r="A7" s="9"/>
      <c r="B7" s="10" t="s">
        <v>12</v>
      </c>
      <c r="C7" s="20" t="s">
        <v>10</v>
      </c>
      <c r="D7" s="19"/>
      <c r="F7" s="14" t="s">
        <v>13</v>
      </c>
      <c r="G7" s="18"/>
    </row>
    <row r="8" spans="1:25" ht="18" customHeight="1" x14ac:dyDescent="0.25">
      <c r="A8" s="9"/>
      <c r="B8" s="10" t="s">
        <v>14</v>
      </c>
      <c r="C8" s="20" t="s">
        <v>10</v>
      </c>
      <c r="D8" s="19"/>
      <c r="F8" s="14" t="s">
        <v>15</v>
      </c>
      <c r="G8" s="18"/>
    </row>
    <row r="9" spans="1:25" ht="18" customHeight="1" x14ac:dyDescent="0.25">
      <c r="A9" s="9"/>
      <c r="B9" s="10"/>
      <c r="C9" s="20"/>
      <c r="D9" s="19"/>
      <c r="F9" s="14" t="s">
        <v>16</v>
      </c>
      <c r="G9" s="18"/>
    </row>
    <row r="10" spans="1:25" ht="18" customHeight="1" x14ac:dyDescent="0.25">
      <c r="A10" s="9"/>
      <c r="B10" s="10" t="s">
        <v>17</v>
      </c>
      <c r="C10" s="71">
        <f>SUM(F16:F91)</f>
        <v>1990</v>
      </c>
      <c r="D10" s="19"/>
      <c r="F10" s="14" t="s">
        <v>18</v>
      </c>
    </row>
    <row r="11" spans="1:25" ht="18" customHeight="1" x14ac:dyDescent="0.25">
      <c r="A11" s="9"/>
      <c r="B11" s="21" t="s">
        <v>19</v>
      </c>
      <c r="C11" s="72">
        <f>C4*3</f>
        <v>597</v>
      </c>
      <c r="D11" s="19"/>
      <c r="F11" s="14" t="s">
        <v>20</v>
      </c>
    </row>
    <row r="12" spans="1:25" ht="18" customHeight="1" x14ac:dyDescent="0.25">
      <c r="A12" s="22"/>
      <c r="B12" s="23" t="s">
        <v>21</v>
      </c>
      <c r="C12" s="73">
        <f>C4*7</f>
        <v>1393</v>
      </c>
      <c r="D12" s="19"/>
      <c r="F12" s="24" t="s">
        <v>22</v>
      </c>
      <c r="G12" s="74">
        <f>SUM(G3:G9)</f>
        <v>0</v>
      </c>
    </row>
    <row r="13" spans="1:25" ht="18" customHeight="1" thickBot="1" x14ac:dyDescent="0.35">
      <c r="A13" s="9"/>
      <c r="B13" s="25"/>
      <c r="C13" s="26" t="str">
        <f>IF(C10=C11+C12," ",C10-SUM(C11:C12))</f>
        <v xml:space="preserve"> </v>
      </c>
      <c r="D13" s="27"/>
      <c r="G13" s="75">
        <f>IF(G12=C10,,G12-C10)</f>
        <v>-1990</v>
      </c>
      <c r="N13" s="28" t="s">
        <v>33</v>
      </c>
      <c r="O13" s="29" t="s">
        <v>34</v>
      </c>
      <c r="P13" s="29" t="s">
        <v>35</v>
      </c>
      <c r="Q13" s="29" t="s">
        <v>36</v>
      </c>
      <c r="R13" s="29" t="s">
        <v>37</v>
      </c>
      <c r="S13" s="30" t="s">
        <v>38</v>
      </c>
    </row>
    <row r="14" spans="1:25" s="44" customFormat="1" ht="15" customHeight="1" x14ac:dyDescent="0.3">
      <c r="A14" s="31"/>
      <c r="B14" s="32"/>
      <c r="C14" s="33"/>
      <c r="D14" s="34"/>
      <c r="E14" s="31"/>
      <c r="F14" s="35"/>
      <c r="G14" s="36"/>
      <c r="H14" s="37"/>
      <c r="I14" s="37"/>
      <c r="J14" s="37"/>
      <c r="K14" s="38"/>
      <c r="L14" s="38"/>
      <c r="M14" s="39"/>
      <c r="N14" s="40" t="s">
        <v>39</v>
      </c>
      <c r="O14" s="41" t="s">
        <v>40</v>
      </c>
      <c r="P14" s="41" t="s">
        <v>41</v>
      </c>
      <c r="Q14" s="41" t="s">
        <v>42</v>
      </c>
      <c r="R14" s="41" t="s">
        <v>43</v>
      </c>
      <c r="S14" s="42" t="s">
        <v>44</v>
      </c>
      <c r="T14" s="43"/>
      <c r="U14" s="43"/>
      <c r="V14" s="37"/>
      <c r="W14" s="37"/>
      <c r="X14" s="37"/>
      <c r="Y14" s="37"/>
    </row>
    <row r="15" spans="1:25" ht="35.25" customHeight="1" x14ac:dyDescent="0.25">
      <c r="A15" s="45"/>
      <c r="B15" s="46" t="s">
        <v>23</v>
      </c>
      <c r="C15" s="46" t="s">
        <v>24</v>
      </c>
      <c r="D15" s="46" t="s">
        <v>25</v>
      </c>
      <c r="E15" s="46" t="s">
        <v>26</v>
      </c>
      <c r="F15" s="47" t="s">
        <v>27</v>
      </c>
      <c r="G15" s="76" t="s">
        <v>28</v>
      </c>
      <c r="I15" s="79" t="str">
        <f t="shared" ref="I15:I78" si="0">B15</f>
        <v>Chapter Member Name</v>
      </c>
      <c r="J15" s="80" t="s">
        <v>29</v>
      </c>
      <c r="K15" s="81" t="s">
        <v>30</v>
      </c>
      <c r="L15" s="82" t="s">
        <v>45</v>
      </c>
      <c r="M15" s="48" t="s">
        <v>46</v>
      </c>
      <c r="N15" s="86">
        <f>COUNTIF(L16:L89,"&gt;=5")-COUNTIF(L16:L89,"&gt;9")</f>
        <v>1</v>
      </c>
      <c r="O15" s="86">
        <f>COUNTIF(L16:L89,"&gt;=10")-COUNTIF(L16:L89,"&gt;14")</f>
        <v>4</v>
      </c>
      <c r="P15" s="86">
        <f>COUNTIF(L16:L89,"&gt;=15")-COUNTIF(L16:L89,"&gt;24")</f>
        <v>1</v>
      </c>
      <c r="Q15" s="86">
        <f>COUNTIF(L16:L89,"&gt;=25")-COUNTIF(L16:L89,"&gt;39")</f>
        <v>1</v>
      </c>
      <c r="R15" s="86">
        <f>COUNTIF(L16:L89,"&gt;=40")-COUNTIF(L16:L89,"&gt;49")</f>
        <v>1</v>
      </c>
      <c r="S15" s="86">
        <f>COUNTIF(L16:L89,"&gt;=50")</f>
        <v>0</v>
      </c>
    </row>
    <row r="16" spans="1:25" ht="18" customHeight="1" x14ac:dyDescent="0.3">
      <c r="A16" s="49">
        <v>1</v>
      </c>
      <c r="B16" s="50"/>
      <c r="C16" s="51"/>
      <c r="D16" s="51">
        <v>10</v>
      </c>
      <c r="E16" s="52"/>
      <c r="F16" s="53">
        <v>100</v>
      </c>
      <c r="G16" s="77" t="str">
        <f>IF(F16/10=D16-E16," ",F16-SUM(D16-E16)*10)</f>
        <v xml:space="preserve"> </v>
      </c>
      <c r="I16" s="83">
        <f t="shared" si="0"/>
        <v>0</v>
      </c>
      <c r="J16" s="84">
        <f t="shared" ref="J16:J29" si="1">F16/10</f>
        <v>10</v>
      </c>
      <c r="K16" s="84">
        <f>IF(J16&gt;=5,J16/2,0)</f>
        <v>5</v>
      </c>
      <c r="L16" s="85">
        <f>_xlfn.IFS(C16="1 Vendor",J16+10,C16="1/2 Vendor",J16+5,C16="2 Vendors",J16+20,C16="3 Vendors",J16+30,C16="",J16)</f>
        <v>10</v>
      </c>
      <c r="M16" s="54" t="str">
        <f>IF([1]Roster!F2="NEW","NEW"," ")</f>
        <v xml:space="preserve"> </v>
      </c>
    </row>
    <row r="17" spans="1:19" ht="18" customHeight="1" x14ac:dyDescent="0.3">
      <c r="A17" s="49">
        <f>A16+1</f>
        <v>2</v>
      </c>
      <c r="B17" s="50"/>
      <c r="C17" s="52"/>
      <c r="D17" s="52">
        <v>10</v>
      </c>
      <c r="E17" s="52">
        <v>8</v>
      </c>
      <c r="F17" s="53">
        <v>20</v>
      </c>
      <c r="G17" s="77" t="str">
        <f t="shared" ref="G17:G80" si="2">IF(F17/10=D17-E17," ",F17-SUM(D17-E17)*10)</f>
        <v xml:space="preserve"> </v>
      </c>
      <c r="I17" s="83">
        <f t="shared" si="0"/>
        <v>0</v>
      </c>
      <c r="J17" s="84">
        <f t="shared" si="1"/>
        <v>2</v>
      </c>
      <c r="K17" s="84">
        <f t="shared" ref="K17:K29" si="3">IF(J17&gt;=5,J17/2,0)</f>
        <v>0</v>
      </c>
      <c r="L17" s="85">
        <f t="shared" ref="L17:L80" si="4">_xlfn.IFS(C17="1 Vendor",J17+10,C17="1/2 Vendor",J17+5,C17="2 Vendors",J17+20,C17="3 Vendors",J17+30,C17="",J17)</f>
        <v>2</v>
      </c>
      <c r="M17" s="54" t="str">
        <f>IF([1]Roster!F3="NEW","NEW"," ")</f>
        <v xml:space="preserve"> </v>
      </c>
      <c r="N17" s="91" t="s">
        <v>47</v>
      </c>
      <c r="O17" s="91"/>
      <c r="P17" s="91"/>
      <c r="Q17" s="92">
        <f>INDEX(I16:I89,MATCH(MAX(L16:L89),L16:L89,0))</f>
        <v>0</v>
      </c>
      <c r="R17" s="92"/>
      <c r="S17" s="87">
        <f>LARGE(L16:L89,1)</f>
        <v>45</v>
      </c>
    </row>
    <row r="18" spans="1:19" ht="18" customHeight="1" x14ac:dyDescent="0.3">
      <c r="A18" s="49">
        <f t="shared" ref="A18:A81" si="5">A17+1</f>
        <v>3</v>
      </c>
      <c r="B18" s="50"/>
      <c r="C18" s="52"/>
      <c r="D18" s="52">
        <v>10</v>
      </c>
      <c r="E18" s="52">
        <v>8</v>
      </c>
      <c r="F18" s="53">
        <v>40</v>
      </c>
      <c r="G18" s="77">
        <f t="shared" si="2"/>
        <v>20</v>
      </c>
      <c r="I18" s="83">
        <f t="shared" si="0"/>
        <v>0</v>
      </c>
      <c r="J18" s="84">
        <f t="shared" si="1"/>
        <v>4</v>
      </c>
      <c r="K18" s="84">
        <f t="shared" si="3"/>
        <v>0</v>
      </c>
      <c r="L18" s="85">
        <f t="shared" si="4"/>
        <v>4</v>
      </c>
      <c r="M18" s="54" t="str">
        <f>IF([1]Roster!F4="NEW","NEW"," ")</f>
        <v xml:space="preserve"> </v>
      </c>
    </row>
    <row r="19" spans="1:19" ht="18" customHeight="1" x14ac:dyDescent="0.3">
      <c r="A19" s="49">
        <f t="shared" si="5"/>
        <v>4</v>
      </c>
      <c r="B19" s="50"/>
      <c r="C19" s="52"/>
      <c r="D19" s="52">
        <v>10</v>
      </c>
      <c r="E19" s="52"/>
      <c r="F19" s="53">
        <v>100</v>
      </c>
      <c r="G19" s="77" t="str">
        <f t="shared" si="2"/>
        <v xml:space="preserve"> </v>
      </c>
      <c r="I19" s="83">
        <f t="shared" si="0"/>
        <v>0</v>
      </c>
      <c r="J19" s="84">
        <f t="shared" si="1"/>
        <v>10</v>
      </c>
      <c r="K19" s="84">
        <f t="shared" si="3"/>
        <v>5</v>
      </c>
      <c r="L19" s="85">
        <f t="shared" si="4"/>
        <v>10</v>
      </c>
      <c r="M19" s="54" t="str">
        <f>IF([1]Roster!F5="NEW","NEW"," ")</f>
        <v xml:space="preserve"> </v>
      </c>
      <c r="N19" s="91" t="s">
        <v>48</v>
      </c>
      <c r="O19" s="91"/>
      <c r="P19" s="91"/>
      <c r="Q19" s="92">
        <f>INDEX(I16:I89,MATCH(S19,L16:L89,0))</f>
        <v>0</v>
      </c>
      <c r="R19" s="92"/>
      <c r="S19" s="87">
        <f>_xlfn.MAXIFS(L16:L89,M16:M89,"NEW")</f>
        <v>45</v>
      </c>
    </row>
    <row r="20" spans="1:19" ht="18" customHeight="1" x14ac:dyDescent="0.3">
      <c r="A20" s="49">
        <f t="shared" si="5"/>
        <v>5</v>
      </c>
      <c r="B20" s="50"/>
      <c r="C20" s="52"/>
      <c r="D20" s="52">
        <v>30</v>
      </c>
      <c r="E20" s="52">
        <v>13</v>
      </c>
      <c r="F20" s="53">
        <v>170</v>
      </c>
      <c r="G20" s="77" t="str">
        <f t="shared" si="2"/>
        <v xml:space="preserve"> </v>
      </c>
      <c r="I20" s="83">
        <f t="shared" si="0"/>
        <v>0</v>
      </c>
      <c r="J20" s="84">
        <f t="shared" si="1"/>
        <v>17</v>
      </c>
      <c r="K20" s="84">
        <f t="shared" si="3"/>
        <v>8.5</v>
      </c>
      <c r="L20" s="85">
        <f t="shared" si="4"/>
        <v>17</v>
      </c>
      <c r="M20" s="54" t="s">
        <v>50</v>
      </c>
    </row>
    <row r="21" spans="1:19" ht="18" customHeight="1" x14ac:dyDescent="0.3">
      <c r="A21" s="49">
        <f t="shared" si="5"/>
        <v>6</v>
      </c>
      <c r="B21" s="50"/>
      <c r="C21" s="52"/>
      <c r="D21" s="52">
        <v>37</v>
      </c>
      <c r="E21" s="52">
        <v>9</v>
      </c>
      <c r="F21" s="53">
        <v>280</v>
      </c>
      <c r="G21" s="77" t="str">
        <f t="shared" si="2"/>
        <v xml:space="preserve"> </v>
      </c>
      <c r="I21" s="83">
        <f t="shared" si="0"/>
        <v>0</v>
      </c>
      <c r="J21" s="84">
        <f t="shared" si="1"/>
        <v>28</v>
      </c>
      <c r="K21" s="84">
        <f t="shared" si="3"/>
        <v>14</v>
      </c>
      <c r="L21" s="85">
        <f t="shared" si="4"/>
        <v>28</v>
      </c>
      <c r="M21" s="54" t="s">
        <v>51</v>
      </c>
    </row>
    <row r="22" spans="1:19" ht="18" customHeight="1" x14ac:dyDescent="0.3">
      <c r="A22" s="49">
        <f t="shared" si="5"/>
        <v>7</v>
      </c>
      <c r="B22" s="50"/>
      <c r="C22" s="52"/>
      <c r="D22" s="52">
        <v>10</v>
      </c>
      <c r="E22" s="52"/>
      <c r="F22" s="53">
        <v>100</v>
      </c>
      <c r="G22" s="77" t="str">
        <f t="shared" si="2"/>
        <v xml:space="preserve"> </v>
      </c>
      <c r="I22" s="83">
        <f t="shared" si="0"/>
        <v>0</v>
      </c>
      <c r="J22" s="84">
        <f t="shared" si="1"/>
        <v>10</v>
      </c>
      <c r="K22" s="84">
        <f t="shared" si="3"/>
        <v>5</v>
      </c>
      <c r="L22" s="85">
        <f t="shared" si="4"/>
        <v>10</v>
      </c>
      <c r="M22" s="54" t="str">
        <f>IF([1]Roster!F8="NEW","NEW"," ")</f>
        <v xml:space="preserve"> </v>
      </c>
    </row>
    <row r="23" spans="1:19" ht="18" customHeight="1" x14ac:dyDescent="0.3">
      <c r="A23" s="49">
        <f t="shared" si="5"/>
        <v>8</v>
      </c>
      <c r="B23" s="50"/>
      <c r="C23" s="52"/>
      <c r="D23" s="52">
        <v>10</v>
      </c>
      <c r="E23" s="52">
        <v>8</v>
      </c>
      <c r="F23" s="53">
        <v>20</v>
      </c>
      <c r="G23" s="77" t="str">
        <f t="shared" si="2"/>
        <v xml:space="preserve"> </v>
      </c>
      <c r="I23" s="83">
        <f t="shared" si="0"/>
        <v>0</v>
      </c>
      <c r="J23" s="84">
        <f t="shared" si="1"/>
        <v>2</v>
      </c>
      <c r="K23" s="84">
        <f t="shared" si="3"/>
        <v>0</v>
      </c>
      <c r="L23" s="85">
        <f t="shared" si="4"/>
        <v>2</v>
      </c>
      <c r="M23" s="54" t="s">
        <v>50</v>
      </c>
    </row>
    <row r="24" spans="1:19" ht="18" customHeight="1" x14ac:dyDescent="0.3">
      <c r="A24" s="49">
        <f t="shared" si="5"/>
        <v>9</v>
      </c>
      <c r="B24" s="50"/>
      <c r="C24" s="52"/>
      <c r="D24" s="52">
        <v>10</v>
      </c>
      <c r="E24" s="52">
        <v>4</v>
      </c>
      <c r="F24" s="53">
        <v>60</v>
      </c>
      <c r="G24" s="77" t="str">
        <f t="shared" si="2"/>
        <v xml:space="preserve"> </v>
      </c>
      <c r="I24" s="83">
        <f t="shared" si="0"/>
        <v>0</v>
      </c>
      <c r="J24" s="84">
        <f t="shared" si="1"/>
        <v>6</v>
      </c>
      <c r="K24" s="84">
        <f t="shared" si="3"/>
        <v>3</v>
      </c>
      <c r="L24" s="85">
        <f t="shared" si="4"/>
        <v>6</v>
      </c>
      <c r="M24" s="54" t="str">
        <f>IF([1]Roster!F10="NEW","NEW"," ")</f>
        <v xml:space="preserve"> </v>
      </c>
    </row>
    <row r="25" spans="1:19" ht="18" customHeight="1" x14ac:dyDescent="0.3">
      <c r="A25" s="49">
        <f t="shared" si="5"/>
        <v>10</v>
      </c>
      <c r="B25" s="50"/>
      <c r="C25" s="52" t="s">
        <v>31</v>
      </c>
      <c r="D25" s="52">
        <v>41</v>
      </c>
      <c r="E25" s="52"/>
      <c r="F25" s="53">
        <v>350</v>
      </c>
      <c r="G25" s="77">
        <f t="shared" si="2"/>
        <v>-60</v>
      </c>
      <c r="I25" s="83">
        <f t="shared" si="0"/>
        <v>0</v>
      </c>
      <c r="J25" s="84">
        <f t="shared" si="1"/>
        <v>35</v>
      </c>
      <c r="K25" s="84">
        <f t="shared" si="3"/>
        <v>17.5</v>
      </c>
      <c r="L25" s="85">
        <f t="shared" si="4"/>
        <v>45</v>
      </c>
      <c r="M25" s="54" t="s">
        <v>50</v>
      </c>
    </row>
    <row r="26" spans="1:19" ht="18" customHeight="1" x14ac:dyDescent="0.3">
      <c r="A26" s="49">
        <f t="shared" si="5"/>
        <v>11</v>
      </c>
      <c r="B26" s="50"/>
      <c r="C26" s="52"/>
      <c r="D26" s="52">
        <v>10</v>
      </c>
      <c r="E26" s="52">
        <v>10</v>
      </c>
      <c r="F26" s="53">
        <v>0</v>
      </c>
      <c r="G26" s="77" t="str">
        <f t="shared" si="2"/>
        <v xml:space="preserve"> </v>
      </c>
      <c r="I26" s="83">
        <f t="shared" si="0"/>
        <v>0</v>
      </c>
      <c r="J26" s="84">
        <f t="shared" si="1"/>
        <v>0</v>
      </c>
      <c r="K26" s="84">
        <f t="shared" si="3"/>
        <v>0</v>
      </c>
      <c r="L26" s="85">
        <f t="shared" si="4"/>
        <v>0</v>
      </c>
      <c r="M26" s="54" t="str">
        <f>IF([1]Roster!F12="NEW","NEW"," ")</f>
        <v xml:space="preserve"> </v>
      </c>
    </row>
    <row r="27" spans="1:19" ht="18" customHeight="1" x14ac:dyDescent="0.3">
      <c r="A27" s="49">
        <f t="shared" si="5"/>
        <v>12</v>
      </c>
      <c r="B27" s="50"/>
      <c r="C27" s="52"/>
      <c r="D27" s="52">
        <v>10</v>
      </c>
      <c r="E27" s="52">
        <v>8</v>
      </c>
      <c r="F27" s="53">
        <v>20</v>
      </c>
      <c r="G27" s="77" t="str">
        <f t="shared" si="2"/>
        <v xml:space="preserve"> </v>
      </c>
      <c r="I27" s="83">
        <f t="shared" si="0"/>
        <v>0</v>
      </c>
      <c r="J27" s="84">
        <f t="shared" si="1"/>
        <v>2</v>
      </c>
      <c r="K27" s="84">
        <f t="shared" si="3"/>
        <v>0</v>
      </c>
      <c r="L27" s="85">
        <f t="shared" si="4"/>
        <v>2</v>
      </c>
      <c r="M27" s="54" t="str">
        <f>IF([1]Roster!F13="NEW","NEW"," ")</f>
        <v xml:space="preserve"> </v>
      </c>
    </row>
    <row r="28" spans="1:19" ht="18" customHeight="1" x14ac:dyDescent="0.3">
      <c r="A28" s="49">
        <f t="shared" si="5"/>
        <v>13</v>
      </c>
      <c r="B28" s="50"/>
      <c r="C28" s="52"/>
      <c r="D28" s="52">
        <v>15</v>
      </c>
      <c r="E28" s="52">
        <v>1</v>
      </c>
      <c r="F28" s="53">
        <v>140</v>
      </c>
      <c r="G28" s="77" t="str">
        <f t="shared" si="2"/>
        <v xml:space="preserve"> </v>
      </c>
      <c r="I28" s="83">
        <f t="shared" si="0"/>
        <v>0</v>
      </c>
      <c r="J28" s="84">
        <f t="shared" si="1"/>
        <v>14</v>
      </c>
      <c r="K28" s="84">
        <f t="shared" si="3"/>
        <v>7</v>
      </c>
      <c r="L28" s="85">
        <f t="shared" si="4"/>
        <v>14</v>
      </c>
      <c r="M28" s="54" t="str">
        <f>IF([1]Roster!F14="NEW","NEW"," ")</f>
        <v xml:space="preserve"> </v>
      </c>
    </row>
    <row r="29" spans="1:19" ht="18" customHeight="1" x14ac:dyDescent="0.3">
      <c r="A29" s="55">
        <f t="shared" si="5"/>
        <v>14</v>
      </c>
      <c r="B29" s="50"/>
      <c r="C29" s="52"/>
      <c r="D29" s="52">
        <v>10</v>
      </c>
      <c r="E29" s="52">
        <v>10</v>
      </c>
      <c r="F29" s="53">
        <v>0</v>
      </c>
      <c r="G29" s="77" t="str">
        <f t="shared" si="2"/>
        <v xml:space="preserve"> </v>
      </c>
      <c r="I29" s="83">
        <f t="shared" si="0"/>
        <v>0</v>
      </c>
      <c r="J29" s="84">
        <f t="shared" si="1"/>
        <v>0</v>
      </c>
      <c r="K29" s="84">
        <f t="shared" si="3"/>
        <v>0</v>
      </c>
      <c r="L29" s="85">
        <f t="shared" si="4"/>
        <v>0</v>
      </c>
      <c r="M29" s="54" t="str">
        <f>IF([1]Roster!F15="NEW","NEW"," ")</f>
        <v xml:space="preserve"> </v>
      </c>
    </row>
    <row r="30" spans="1:19" ht="35.25" customHeight="1" x14ac:dyDescent="0.25">
      <c r="A30" s="56"/>
      <c r="B30" s="46" t="s">
        <v>23</v>
      </c>
      <c r="C30" s="46" t="s">
        <v>24</v>
      </c>
      <c r="D30" s="46" t="s">
        <v>25</v>
      </c>
      <c r="E30" s="46" t="s">
        <v>26</v>
      </c>
      <c r="F30" s="47" t="s">
        <v>27</v>
      </c>
      <c r="G30" s="76" t="s">
        <v>28</v>
      </c>
      <c r="I30" s="79" t="str">
        <f t="shared" si="0"/>
        <v>Chapter Member Name</v>
      </c>
      <c r="J30" s="81" t="str">
        <f>J15</f>
        <v>Cards Sold</v>
      </c>
      <c r="K30" s="81" t="str">
        <f>K15</f>
        <v>Points</v>
      </c>
      <c r="L30" s="82" t="s">
        <v>45</v>
      </c>
    </row>
    <row r="31" spans="1:19" ht="18" customHeight="1" x14ac:dyDescent="0.3">
      <c r="A31" s="45">
        <f>A29+1</f>
        <v>15</v>
      </c>
      <c r="B31" s="50"/>
      <c r="C31" s="52"/>
      <c r="D31" s="52"/>
      <c r="E31" s="52"/>
      <c r="F31" s="53"/>
      <c r="G31" s="77" t="str">
        <f t="shared" si="2"/>
        <v xml:space="preserve"> </v>
      </c>
      <c r="I31" s="83">
        <f t="shared" si="0"/>
        <v>0</v>
      </c>
      <c r="J31" s="84">
        <f t="shared" ref="J31:J59" si="6">F31/10</f>
        <v>0</v>
      </c>
      <c r="K31" s="84">
        <f t="shared" ref="K31:K59" si="7">IF(J31&gt;=5,J31/2,0)</f>
        <v>0</v>
      </c>
      <c r="L31" s="85">
        <f t="shared" si="4"/>
        <v>0</v>
      </c>
      <c r="M31" s="54"/>
    </row>
    <row r="32" spans="1:19" ht="18" customHeight="1" x14ac:dyDescent="0.3">
      <c r="A32" s="49">
        <f t="shared" si="5"/>
        <v>16</v>
      </c>
      <c r="B32" s="50"/>
      <c r="C32" s="52"/>
      <c r="D32" s="52"/>
      <c r="E32" s="52"/>
      <c r="F32" s="53"/>
      <c r="G32" s="77" t="str">
        <f t="shared" si="2"/>
        <v xml:space="preserve"> </v>
      </c>
      <c r="I32" s="83">
        <f t="shared" si="0"/>
        <v>0</v>
      </c>
      <c r="J32" s="84">
        <f t="shared" si="6"/>
        <v>0</v>
      </c>
      <c r="K32" s="84">
        <f t="shared" si="7"/>
        <v>0</v>
      </c>
      <c r="L32" s="85">
        <f t="shared" si="4"/>
        <v>0</v>
      </c>
      <c r="M32" s="54"/>
    </row>
    <row r="33" spans="1:25" ht="18" customHeight="1" x14ac:dyDescent="0.3">
      <c r="A33" s="49">
        <f t="shared" si="5"/>
        <v>17</v>
      </c>
      <c r="B33" s="50"/>
      <c r="C33" s="52"/>
      <c r="D33" s="52"/>
      <c r="E33" s="52"/>
      <c r="F33" s="53"/>
      <c r="G33" s="77" t="str">
        <f t="shared" si="2"/>
        <v xml:space="preserve"> </v>
      </c>
      <c r="I33" s="83">
        <f t="shared" si="0"/>
        <v>0</v>
      </c>
      <c r="J33" s="84">
        <f t="shared" si="6"/>
        <v>0</v>
      </c>
      <c r="K33" s="84">
        <f t="shared" si="7"/>
        <v>0</v>
      </c>
      <c r="L33" s="85">
        <f t="shared" si="4"/>
        <v>0</v>
      </c>
      <c r="M33" s="54"/>
    </row>
    <row r="34" spans="1:25" ht="18" customHeight="1" x14ac:dyDescent="0.4">
      <c r="A34" s="49">
        <f t="shared" si="5"/>
        <v>18</v>
      </c>
      <c r="B34" s="50"/>
      <c r="C34" s="52"/>
      <c r="D34" s="52"/>
      <c r="E34" s="57"/>
      <c r="F34" s="58"/>
      <c r="G34" s="77" t="str">
        <f t="shared" si="2"/>
        <v xml:space="preserve"> </v>
      </c>
      <c r="H34" s="59"/>
      <c r="I34" s="83">
        <f t="shared" si="0"/>
        <v>0</v>
      </c>
      <c r="J34" s="84">
        <f t="shared" si="6"/>
        <v>0</v>
      </c>
      <c r="K34" s="84">
        <f t="shared" si="7"/>
        <v>0</v>
      </c>
      <c r="L34" s="85">
        <f t="shared" si="4"/>
        <v>0</v>
      </c>
      <c r="M34" s="54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spans="1:25" ht="18" customHeight="1" x14ac:dyDescent="0.3">
      <c r="A35" s="49">
        <f t="shared" si="5"/>
        <v>19</v>
      </c>
      <c r="B35" s="50"/>
      <c r="C35" s="60"/>
      <c r="D35" s="57"/>
      <c r="E35" s="52"/>
      <c r="F35" s="53"/>
      <c r="G35" s="77" t="str">
        <f t="shared" si="2"/>
        <v xml:space="preserve"> </v>
      </c>
      <c r="I35" s="83">
        <f t="shared" si="0"/>
        <v>0</v>
      </c>
      <c r="J35" s="84">
        <f t="shared" si="6"/>
        <v>0</v>
      </c>
      <c r="K35" s="84">
        <f t="shared" si="7"/>
        <v>0</v>
      </c>
      <c r="L35" s="85">
        <f t="shared" si="4"/>
        <v>0</v>
      </c>
      <c r="M35" s="54"/>
    </row>
    <row r="36" spans="1:25" ht="18" customHeight="1" x14ac:dyDescent="0.3">
      <c r="A36" s="49">
        <f t="shared" si="5"/>
        <v>20</v>
      </c>
      <c r="B36" s="50"/>
      <c r="C36" s="52"/>
      <c r="D36" s="52"/>
      <c r="E36" s="52"/>
      <c r="F36" s="53"/>
      <c r="G36" s="77" t="str">
        <f t="shared" si="2"/>
        <v xml:space="preserve"> </v>
      </c>
      <c r="I36" s="83">
        <f t="shared" si="0"/>
        <v>0</v>
      </c>
      <c r="J36" s="84">
        <f t="shared" si="6"/>
        <v>0</v>
      </c>
      <c r="K36" s="84">
        <f t="shared" si="7"/>
        <v>0</v>
      </c>
      <c r="L36" s="85">
        <f t="shared" si="4"/>
        <v>0</v>
      </c>
      <c r="M36" s="54"/>
    </row>
    <row r="37" spans="1:25" ht="18" customHeight="1" x14ac:dyDescent="0.3">
      <c r="A37" s="49">
        <f t="shared" si="5"/>
        <v>21</v>
      </c>
      <c r="B37" s="50"/>
      <c r="C37" s="52"/>
      <c r="D37" s="52"/>
      <c r="E37" s="52"/>
      <c r="F37" s="53"/>
      <c r="G37" s="77" t="str">
        <f t="shared" si="2"/>
        <v xml:space="preserve"> </v>
      </c>
      <c r="I37" s="83">
        <f t="shared" si="0"/>
        <v>0</v>
      </c>
      <c r="J37" s="84">
        <f t="shared" si="6"/>
        <v>0</v>
      </c>
      <c r="K37" s="84">
        <f t="shared" si="7"/>
        <v>0</v>
      </c>
      <c r="L37" s="85">
        <f t="shared" si="4"/>
        <v>0</v>
      </c>
      <c r="M37" s="54"/>
    </row>
    <row r="38" spans="1:25" ht="18" customHeight="1" x14ac:dyDescent="0.3">
      <c r="A38" s="49">
        <f t="shared" si="5"/>
        <v>22</v>
      </c>
      <c r="B38" s="50"/>
      <c r="C38" s="52"/>
      <c r="D38" s="52"/>
      <c r="E38" s="52"/>
      <c r="F38" s="53"/>
      <c r="G38" s="77" t="str">
        <f t="shared" si="2"/>
        <v xml:space="preserve"> </v>
      </c>
      <c r="I38" s="83">
        <f t="shared" si="0"/>
        <v>0</v>
      </c>
      <c r="J38" s="84">
        <f t="shared" si="6"/>
        <v>0</v>
      </c>
      <c r="K38" s="84">
        <f t="shared" si="7"/>
        <v>0</v>
      </c>
      <c r="L38" s="85">
        <f t="shared" si="4"/>
        <v>0</v>
      </c>
      <c r="M38" s="54"/>
    </row>
    <row r="39" spans="1:25" ht="18" customHeight="1" x14ac:dyDescent="0.3">
      <c r="A39" s="49">
        <f t="shared" si="5"/>
        <v>23</v>
      </c>
      <c r="B39" s="50"/>
      <c r="C39" s="52"/>
      <c r="D39" s="52"/>
      <c r="E39" s="52"/>
      <c r="F39" s="53"/>
      <c r="G39" s="77" t="str">
        <f t="shared" si="2"/>
        <v xml:space="preserve"> </v>
      </c>
      <c r="I39" s="83">
        <f t="shared" si="0"/>
        <v>0</v>
      </c>
      <c r="J39" s="84">
        <f t="shared" si="6"/>
        <v>0</v>
      </c>
      <c r="K39" s="84">
        <f t="shared" si="7"/>
        <v>0</v>
      </c>
      <c r="L39" s="85">
        <f t="shared" si="4"/>
        <v>0</v>
      </c>
      <c r="M39" s="54"/>
    </row>
    <row r="40" spans="1:25" ht="18" customHeight="1" x14ac:dyDescent="0.3">
      <c r="A40" s="49">
        <f t="shared" si="5"/>
        <v>24</v>
      </c>
      <c r="B40" s="50"/>
      <c r="C40" s="52"/>
      <c r="D40" s="52"/>
      <c r="E40" s="52"/>
      <c r="F40" s="53"/>
      <c r="G40" s="77" t="str">
        <f t="shared" si="2"/>
        <v xml:space="preserve"> </v>
      </c>
      <c r="I40" s="83">
        <f t="shared" si="0"/>
        <v>0</v>
      </c>
      <c r="J40" s="84">
        <f t="shared" si="6"/>
        <v>0</v>
      </c>
      <c r="K40" s="84">
        <f t="shared" si="7"/>
        <v>0</v>
      </c>
      <c r="L40" s="85">
        <f t="shared" si="4"/>
        <v>0</v>
      </c>
      <c r="M40" s="54"/>
    </row>
    <row r="41" spans="1:25" ht="18" customHeight="1" x14ac:dyDescent="0.3">
      <c r="A41" s="49">
        <f t="shared" si="5"/>
        <v>25</v>
      </c>
      <c r="B41" s="50"/>
      <c r="C41" s="52"/>
      <c r="D41" s="52"/>
      <c r="E41" s="52"/>
      <c r="F41" s="53"/>
      <c r="G41" s="77" t="str">
        <f t="shared" si="2"/>
        <v xml:space="preserve"> </v>
      </c>
      <c r="I41" s="83">
        <f t="shared" si="0"/>
        <v>0</v>
      </c>
      <c r="J41" s="84">
        <f t="shared" si="6"/>
        <v>0</v>
      </c>
      <c r="K41" s="84">
        <f t="shared" si="7"/>
        <v>0</v>
      </c>
      <c r="L41" s="85">
        <f t="shared" si="4"/>
        <v>0</v>
      </c>
      <c r="M41" s="54"/>
    </row>
    <row r="42" spans="1:25" ht="18" customHeight="1" x14ac:dyDescent="0.3">
      <c r="A42" s="49">
        <f t="shared" si="5"/>
        <v>26</v>
      </c>
      <c r="B42" s="50"/>
      <c r="C42" s="52"/>
      <c r="D42" s="52"/>
      <c r="E42" s="52"/>
      <c r="F42" s="53"/>
      <c r="G42" s="77" t="str">
        <f t="shared" si="2"/>
        <v xml:space="preserve"> </v>
      </c>
      <c r="I42" s="83">
        <f t="shared" si="0"/>
        <v>0</v>
      </c>
      <c r="J42" s="84">
        <f t="shared" si="6"/>
        <v>0</v>
      </c>
      <c r="K42" s="84">
        <f t="shared" si="7"/>
        <v>0</v>
      </c>
      <c r="L42" s="85">
        <f t="shared" si="4"/>
        <v>0</v>
      </c>
      <c r="M42" s="54"/>
    </row>
    <row r="43" spans="1:25" ht="18" customHeight="1" x14ac:dyDescent="0.3">
      <c r="A43" s="49">
        <f t="shared" si="5"/>
        <v>27</v>
      </c>
      <c r="B43" s="50"/>
      <c r="C43" s="52"/>
      <c r="D43" s="52"/>
      <c r="E43" s="52"/>
      <c r="F43" s="53"/>
      <c r="G43" s="77" t="str">
        <f t="shared" si="2"/>
        <v xml:space="preserve"> </v>
      </c>
      <c r="I43" s="83">
        <f t="shared" si="0"/>
        <v>0</v>
      </c>
      <c r="J43" s="84">
        <f t="shared" si="6"/>
        <v>0</v>
      </c>
      <c r="K43" s="84">
        <f t="shared" si="7"/>
        <v>0</v>
      </c>
      <c r="L43" s="85">
        <f t="shared" si="4"/>
        <v>0</v>
      </c>
      <c r="M43" s="54"/>
    </row>
    <row r="44" spans="1:25" ht="18" customHeight="1" x14ac:dyDescent="0.3">
      <c r="A44" s="49">
        <f t="shared" si="5"/>
        <v>28</v>
      </c>
      <c r="B44" s="50"/>
      <c r="C44" s="52"/>
      <c r="D44" s="52"/>
      <c r="E44" s="52"/>
      <c r="F44" s="53"/>
      <c r="G44" s="77" t="str">
        <f t="shared" si="2"/>
        <v xml:space="preserve"> </v>
      </c>
      <c r="I44" s="83">
        <f t="shared" si="0"/>
        <v>0</v>
      </c>
      <c r="J44" s="84">
        <f t="shared" si="6"/>
        <v>0</v>
      </c>
      <c r="K44" s="84">
        <f t="shared" si="7"/>
        <v>0</v>
      </c>
      <c r="L44" s="85">
        <f t="shared" si="4"/>
        <v>0</v>
      </c>
      <c r="M44" s="54"/>
    </row>
    <row r="45" spans="1:25" ht="18" customHeight="1" x14ac:dyDescent="0.3">
      <c r="A45" s="49">
        <f t="shared" si="5"/>
        <v>29</v>
      </c>
      <c r="B45" s="50"/>
      <c r="C45" s="52"/>
      <c r="D45" s="52"/>
      <c r="E45" s="52"/>
      <c r="F45" s="53"/>
      <c r="G45" s="77" t="str">
        <f t="shared" si="2"/>
        <v xml:space="preserve"> </v>
      </c>
      <c r="I45" s="83">
        <f t="shared" si="0"/>
        <v>0</v>
      </c>
      <c r="J45" s="84">
        <f t="shared" si="6"/>
        <v>0</v>
      </c>
      <c r="K45" s="84">
        <f t="shared" si="7"/>
        <v>0</v>
      </c>
      <c r="L45" s="85">
        <f t="shared" si="4"/>
        <v>0</v>
      </c>
      <c r="M45" s="54"/>
    </row>
    <row r="46" spans="1:25" ht="18" customHeight="1" x14ac:dyDescent="0.3">
      <c r="A46" s="49">
        <f t="shared" si="5"/>
        <v>30</v>
      </c>
      <c r="B46" s="50"/>
      <c r="C46" s="52"/>
      <c r="D46" s="52"/>
      <c r="E46" s="52"/>
      <c r="F46" s="53"/>
      <c r="G46" s="77" t="str">
        <f t="shared" si="2"/>
        <v xml:space="preserve"> </v>
      </c>
      <c r="I46" s="83">
        <f t="shared" si="0"/>
        <v>0</v>
      </c>
      <c r="J46" s="84">
        <f t="shared" si="6"/>
        <v>0</v>
      </c>
      <c r="K46" s="84">
        <f t="shared" si="7"/>
        <v>0</v>
      </c>
      <c r="L46" s="85">
        <f t="shared" si="4"/>
        <v>0</v>
      </c>
      <c r="M46" s="54"/>
    </row>
    <row r="47" spans="1:25" ht="18" customHeight="1" x14ac:dyDescent="0.3">
      <c r="A47" s="49">
        <f t="shared" si="5"/>
        <v>31</v>
      </c>
      <c r="B47" s="50"/>
      <c r="C47" s="52"/>
      <c r="D47" s="52"/>
      <c r="E47" s="52"/>
      <c r="F47" s="53"/>
      <c r="G47" s="77" t="str">
        <f t="shared" si="2"/>
        <v xml:space="preserve"> </v>
      </c>
      <c r="I47" s="83">
        <f t="shared" si="0"/>
        <v>0</v>
      </c>
      <c r="J47" s="84">
        <f t="shared" si="6"/>
        <v>0</v>
      </c>
      <c r="K47" s="84">
        <f t="shared" si="7"/>
        <v>0</v>
      </c>
      <c r="L47" s="85">
        <f t="shared" si="4"/>
        <v>0</v>
      </c>
      <c r="M47" s="54"/>
    </row>
    <row r="48" spans="1:25" ht="18" customHeight="1" x14ac:dyDescent="0.3">
      <c r="A48" s="49">
        <f t="shared" si="5"/>
        <v>32</v>
      </c>
      <c r="B48" s="50"/>
      <c r="C48" s="52"/>
      <c r="D48" s="52"/>
      <c r="E48" s="52"/>
      <c r="F48" s="53"/>
      <c r="G48" s="77" t="str">
        <f t="shared" si="2"/>
        <v xml:space="preserve"> </v>
      </c>
      <c r="I48" s="83">
        <f t="shared" si="0"/>
        <v>0</v>
      </c>
      <c r="J48" s="84">
        <f t="shared" si="6"/>
        <v>0</v>
      </c>
      <c r="K48" s="84">
        <f t="shared" si="7"/>
        <v>0</v>
      </c>
      <c r="L48" s="85">
        <f t="shared" si="4"/>
        <v>0</v>
      </c>
      <c r="M48" s="54"/>
    </row>
    <row r="49" spans="1:13" ht="18" customHeight="1" x14ac:dyDescent="0.3">
      <c r="A49" s="49">
        <f t="shared" si="5"/>
        <v>33</v>
      </c>
      <c r="B49" s="50"/>
      <c r="C49" s="52"/>
      <c r="D49" s="52"/>
      <c r="E49" s="52"/>
      <c r="F49" s="53"/>
      <c r="G49" s="77" t="str">
        <f t="shared" si="2"/>
        <v xml:space="preserve"> </v>
      </c>
      <c r="I49" s="83">
        <f t="shared" si="0"/>
        <v>0</v>
      </c>
      <c r="J49" s="84">
        <f t="shared" si="6"/>
        <v>0</v>
      </c>
      <c r="K49" s="84">
        <f t="shared" si="7"/>
        <v>0</v>
      </c>
      <c r="L49" s="85">
        <f t="shared" si="4"/>
        <v>0</v>
      </c>
      <c r="M49" s="54"/>
    </row>
    <row r="50" spans="1:13" ht="18" customHeight="1" x14ac:dyDescent="0.3">
      <c r="A50" s="49">
        <f t="shared" si="5"/>
        <v>34</v>
      </c>
      <c r="B50" s="50"/>
      <c r="C50" s="52"/>
      <c r="D50" s="52"/>
      <c r="E50" s="52"/>
      <c r="F50" s="53"/>
      <c r="G50" s="77" t="str">
        <f t="shared" si="2"/>
        <v xml:space="preserve"> </v>
      </c>
      <c r="I50" s="83">
        <f t="shared" si="0"/>
        <v>0</v>
      </c>
      <c r="J50" s="84">
        <f t="shared" si="6"/>
        <v>0</v>
      </c>
      <c r="K50" s="84">
        <f t="shared" si="7"/>
        <v>0</v>
      </c>
      <c r="L50" s="85">
        <f t="shared" si="4"/>
        <v>0</v>
      </c>
      <c r="M50" s="54"/>
    </row>
    <row r="51" spans="1:13" ht="18" customHeight="1" x14ac:dyDescent="0.3">
      <c r="A51" s="49">
        <f t="shared" si="5"/>
        <v>35</v>
      </c>
      <c r="B51" s="50"/>
      <c r="C51" s="52"/>
      <c r="D51" s="52"/>
      <c r="E51" s="52"/>
      <c r="F51" s="53"/>
      <c r="G51" s="77" t="str">
        <f t="shared" si="2"/>
        <v xml:space="preserve"> </v>
      </c>
      <c r="I51" s="83">
        <f t="shared" si="0"/>
        <v>0</v>
      </c>
      <c r="J51" s="84">
        <f t="shared" si="6"/>
        <v>0</v>
      </c>
      <c r="K51" s="84">
        <f t="shared" si="7"/>
        <v>0</v>
      </c>
      <c r="L51" s="85">
        <f t="shared" si="4"/>
        <v>0</v>
      </c>
      <c r="M51" s="54"/>
    </row>
    <row r="52" spans="1:13" ht="18" customHeight="1" x14ac:dyDescent="0.3">
      <c r="A52" s="49">
        <f t="shared" si="5"/>
        <v>36</v>
      </c>
      <c r="B52" s="50"/>
      <c r="C52" s="52"/>
      <c r="D52" s="52"/>
      <c r="E52" s="52"/>
      <c r="F52" s="53"/>
      <c r="G52" s="77" t="str">
        <f t="shared" si="2"/>
        <v xml:space="preserve"> </v>
      </c>
      <c r="I52" s="83">
        <f t="shared" si="0"/>
        <v>0</v>
      </c>
      <c r="J52" s="84">
        <f t="shared" si="6"/>
        <v>0</v>
      </c>
      <c r="K52" s="84">
        <f t="shared" si="7"/>
        <v>0</v>
      </c>
      <c r="L52" s="85">
        <f t="shared" si="4"/>
        <v>0</v>
      </c>
      <c r="M52" s="54"/>
    </row>
    <row r="53" spans="1:13" ht="18" customHeight="1" x14ac:dyDescent="0.3">
      <c r="A53" s="49">
        <f t="shared" si="5"/>
        <v>37</v>
      </c>
      <c r="B53" s="50"/>
      <c r="C53" s="52"/>
      <c r="D53" s="52"/>
      <c r="E53" s="52"/>
      <c r="F53" s="53"/>
      <c r="G53" s="77" t="str">
        <f t="shared" si="2"/>
        <v xml:space="preserve"> </v>
      </c>
      <c r="I53" s="83">
        <f t="shared" si="0"/>
        <v>0</v>
      </c>
      <c r="J53" s="84">
        <f t="shared" si="6"/>
        <v>0</v>
      </c>
      <c r="K53" s="84">
        <f t="shared" si="7"/>
        <v>0</v>
      </c>
      <c r="L53" s="85">
        <f t="shared" si="4"/>
        <v>0</v>
      </c>
      <c r="M53" s="54"/>
    </row>
    <row r="54" spans="1:13" ht="18" customHeight="1" x14ac:dyDescent="0.3">
      <c r="A54" s="49">
        <f t="shared" si="5"/>
        <v>38</v>
      </c>
      <c r="B54" s="50"/>
      <c r="C54" s="52"/>
      <c r="D54" s="52"/>
      <c r="E54" s="52"/>
      <c r="F54" s="53"/>
      <c r="G54" s="77" t="str">
        <f t="shared" si="2"/>
        <v xml:space="preserve"> </v>
      </c>
      <c r="I54" s="83">
        <f t="shared" si="0"/>
        <v>0</v>
      </c>
      <c r="J54" s="84">
        <f t="shared" si="6"/>
        <v>0</v>
      </c>
      <c r="K54" s="84">
        <f t="shared" si="7"/>
        <v>0</v>
      </c>
      <c r="L54" s="85">
        <f t="shared" si="4"/>
        <v>0</v>
      </c>
      <c r="M54" s="54"/>
    </row>
    <row r="55" spans="1:13" ht="18" customHeight="1" x14ac:dyDescent="0.3">
      <c r="A55" s="49">
        <f t="shared" si="5"/>
        <v>39</v>
      </c>
      <c r="B55" s="50"/>
      <c r="C55" s="61"/>
      <c r="D55" s="61"/>
      <c r="E55" s="61"/>
      <c r="F55" s="62"/>
      <c r="G55" s="77" t="str">
        <f t="shared" si="2"/>
        <v xml:space="preserve"> </v>
      </c>
      <c r="I55" s="83">
        <f t="shared" si="0"/>
        <v>0</v>
      </c>
      <c r="J55" s="84">
        <f t="shared" si="6"/>
        <v>0</v>
      </c>
      <c r="K55" s="84">
        <f t="shared" si="7"/>
        <v>0</v>
      </c>
      <c r="L55" s="85">
        <f t="shared" si="4"/>
        <v>0</v>
      </c>
      <c r="M55" s="54"/>
    </row>
    <row r="56" spans="1:13" ht="18" customHeight="1" x14ac:dyDescent="0.3">
      <c r="A56" s="63">
        <f t="shared" si="5"/>
        <v>40</v>
      </c>
      <c r="B56" s="50"/>
      <c r="C56" s="64"/>
      <c r="D56" s="64"/>
      <c r="E56" s="64"/>
      <c r="F56" s="24"/>
      <c r="G56" s="77" t="str">
        <f t="shared" si="2"/>
        <v xml:space="preserve"> </v>
      </c>
      <c r="I56" s="83">
        <f t="shared" si="0"/>
        <v>0</v>
      </c>
      <c r="J56" s="84">
        <f t="shared" si="6"/>
        <v>0</v>
      </c>
      <c r="K56" s="84">
        <f t="shared" si="7"/>
        <v>0</v>
      </c>
      <c r="L56" s="85">
        <f t="shared" si="4"/>
        <v>0</v>
      </c>
      <c r="M56" s="54"/>
    </row>
    <row r="57" spans="1:13" ht="18" customHeight="1" x14ac:dyDescent="0.3">
      <c r="A57" s="63">
        <f t="shared" si="5"/>
        <v>41</v>
      </c>
      <c r="B57" s="50"/>
      <c r="C57" s="64"/>
      <c r="D57" s="64"/>
      <c r="E57" s="64"/>
      <c r="F57" s="24"/>
      <c r="G57" s="77" t="str">
        <f t="shared" si="2"/>
        <v xml:space="preserve"> </v>
      </c>
      <c r="I57" s="83">
        <f t="shared" si="0"/>
        <v>0</v>
      </c>
      <c r="J57" s="84">
        <f t="shared" si="6"/>
        <v>0</v>
      </c>
      <c r="K57" s="84">
        <f t="shared" si="7"/>
        <v>0</v>
      </c>
      <c r="L57" s="85">
        <f t="shared" si="4"/>
        <v>0</v>
      </c>
      <c r="M57" s="54"/>
    </row>
    <row r="58" spans="1:13" ht="18" customHeight="1" x14ac:dyDescent="0.3">
      <c r="A58" s="63">
        <f t="shared" si="5"/>
        <v>42</v>
      </c>
      <c r="B58" s="50"/>
      <c r="C58" s="64"/>
      <c r="D58" s="64"/>
      <c r="E58" s="64"/>
      <c r="F58" s="24"/>
      <c r="G58" s="77" t="str">
        <f t="shared" si="2"/>
        <v xml:space="preserve"> </v>
      </c>
      <c r="I58" s="83">
        <f t="shared" si="0"/>
        <v>0</v>
      </c>
      <c r="J58" s="84">
        <f t="shared" si="6"/>
        <v>0</v>
      </c>
      <c r="K58" s="84">
        <f t="shared" si="7"/>
        <v>0</v>
      </c>
      <c r="L58" s="85">
        <f t="shared" si="4"/>
        <v>0</v>
      </c>
      <c r="M58" s="54"/>
    </row>
    <row r="59" spans="1:13" ht="18" customHeight="1" x14ac:dyDescent="0.3">
      <c r="A59" s="63">
        <f t="shared" si="5"/>
        <v>43</v>
      </c>
      <c r="B59" s="50"/>
      <c r="C59" s="64"/>
      <c r="D59" s="64"/>
      <c r="E59" s="64"/>
      <c r="F59" s="24"/>
      <c r="G59" s="77" t="str">
        <f t="shared" si="2"/>
        <v xml:space="preserve"> </v>
      </c>
      <c r="I59" s="83">
        <f t="shared" si="0"/>
        <v>0</v>
      </c>
      <c r="J59" s="84">
        <f t="shared" si="6"/>
        <v>0</v>
      </c>
      <c r="K59" s="84">
        <f t="shared" si="7"/>
        <v>0</v>
      </c>
      <c r="L59" s="85">
        <f t="shared" si="4"/>
        <v>0</v>
      </c>
      <c r="M59" s="54"/>
    </row>
    <row r="60" spans="1:13" ht="35.25" customHeight="1" x14ac:dyDescent="0.25">
      <c r="A60" s="45"/>
      <c r="B60" s="46" t="s">
        <v>23</v>
      </c>
      <c r="C60" s="46" t="s">
        <v>24</v>
      </c>
      <c r="D60" s="46" t="s">
        <v>25</v>
      </c>
      <c r="E60" s="46" t="s">
        <v>26</v>
      </c>
      <c r="F60" s="47" t="s">
        <v>27</v>
      </c>
      <c r="G60" s="76" t="s">
        <v>28</v>
      </c>
      <c r="I60" s="79" t="str">
        <f t="shared" si="0"/>
        <v>Chapter Member Name</v>
      </c>
      <c r="J60" s="81" t="str">
        <f>J30</f>
        <v>Cards Sold</v>
      </c>
      <c r="K60" s="81" t="str">
        <f>K30</f>
        <v>Points</v>
      </c>
      <c r="L60" s="82" t="s">
        <v>45</v>
      </c>
    </row>
    <row r="61" spans="1:13" ht="18" customHeight="1" x14ac:dyDescent="0.3">
      <c r="A61" s="63">
        <f>A59+1</f>
        <v>44</v>
      </c>
      <c r="B61" s="50"/>
      <c r="C61" s="64"/>
      <c r="D61" s="64"/>
      <c r="E61" s="64"/>
      <c r="F61" s="24"/>
      <c r="G61" s="77" t="str">
        <f t="shared" si="2"/>
        <v xml:space="preserve"> </v>
      </c>
      <c r="I61" s="83">
        <f t="shared" si="0"/>
        <v>0</v>
      </c>
      <c r="J61" s="84">
        <f t="shared" ref="J61:J89" si="8">F61/10</f>
        <v>0</v>
      </c>
      <c r="K61" s="84">
        <f t="shared" ref="K61:K89" si="9">IF(J61&gt;=5,J61/2,0)</f>
        <v>0</v>
      </c>
      <c r="L61" s="85">
        <f t="shared" si="4"/>
        <v>0</v>
      </c>
      <c r="M61" s="54"/>
    </row>
    <row r="62" spans="1:13" ht="18" customHeight="1" x14ac:dyDescent="0.3">
      <c r="A62" s="63">
        <f t="shared" si="5"/>
        <v>45</v>
      </c>
      <c r="B62" s="50"/>
      <c r="C62" s="64"/>
      <c r="D62" s="64"/>
      <c r="E62" s="64"/>
      <c r="F62" s="24"/>
      <c r="G62" s="77" t="str">
        <f t="shared" si="2"/>
        <v xml:space="preserve"> </v>
      </c>
      <c r="I62" s="83">
        <f t="shared" si="0"/>
        <v>0</v>
      </c>
      <c r="J62" s="84">
        <f t="shared" si="8"/>
        <v>0</v>
      </c>
      <c r="K62" s="84">
        <f t="shared" si="9"/>
        <v>0</v>
      </c>
      <c r="L62" s="85">
        <f t="shared" si="4"/>
        <v>0</v>
      </c>
      <c r="M62" s="54"/>
    </row>
    <row r="63" spans="1:13" ht="18" customHeight="1" x14ac:dyDescent="0.3">
      <c r="A63" s="63">
        <f t="shared" si="5"/>
        <v>46</v>
      </c>
      <c r="B63" s="50"/>
      <c r="C63" s="64"/>
      <c r="D63" s="64"/>
      <c r="E63" s="64"/>
      <c r="F63" s="24"/>
      <c r="G63" s="77" t="str">
        <f t="shared" si="2"/>
        <v xml:space="preserve"> </v>
      </c>
      <c r="I63" s="83">
        <f t="shared" si="0"/>
        <v>0</v>
      </c>
      <c r="J63" s="84">
        <f t="shared" si="8"/>
        <v>0</v>
      </c>
      <c r="K63" s="84">
        <f t="shared" si="9"/>
        <v>0</v>
      </c>
      <c r="L63" s="85">
        <f t="shared" si="4"/>
        <v>0</v>
      </c>
      <c r="M63" s="54"/>
    </row>
    <row r="64" spans="1:13" ht="18" customHeight="1" x14ac:dyDescent="0.3">
      <c r="A64" s="63">
        <f t="shared" si="5"/>
        <v>47</v>
      </c>
      <c r="B64" s="50"/>
      <c r="C64" s="64"/>
      <c r="D64" s="64"/>
      <c r="E64" s="64"/>
      <c r="F64" s="24"/>
      <c r="G64" s="77" t="str">
        <f t="shared" si="2"/>
        <v xml:space="preserve"> </v>
      </c>
      <c r="I64" s="83">
        <f t="shared" si="0"/>
        <v>0</v>
      </c>
      <c r="J64" s="84">
        <f t="shared" si="8"/>
        <v>0</v>
      </c>
      <c r="K64" s="84">
        <f t="shared" si="9"/>
        <v>0</v>
      </c>
      <c r="L64" s="85">
        <f t="shared" si="4"/>
        <v>0</v>
      </c>
      <c r="M64" s="54"/>
    </row>
    <row r="65" spans="1:13" ht="18" customHeight="1" x14ac:dyDescent="0.3">
      <c r="A65" s="63">
        <f t="shared" si="5"/>
        <v>48</v>
      </c>
      <c r="B65" s="50"/>
      <c r="C65" s="64"/>
      <c r="D65" s="64"/>
      <c r="E65" s="64"/>
      <c r="F65" s="24"/>
      <c r="G65" s="77" t="str">
        <f t="shared" si="2"/>
        <v xml:space="preserve"> </v>
      </c>
      <c r="I65" s="83">
        <f t="shared" si="0"/>
        <v>0</v>
      </c>
      <c r="J65" s="84">
        <f t="shared" si="8"/>
        <v>0</v>
      </c>
      <c r="K65" s="84">
        <f t="shared" si="9"/>
        <v>0</v>
      </c>
      <c r="L65" s="85">
        <f t="shared" si="4"/>
        <v>0</v>
      </c>
      <c r="M65" s="54"/>
    </row>
    <row r="66" spans="1:13" ht="18" customHeight="1" x14ac:dyDescent="0.3">
      <c r="A66" s="63">
        <f t="shared" si="5"/>
        <v>49</v>
      </c>
      <c r="B66" s="50"/>
      <c r="C66" s="64"/>
      <c r="D66" s="64"/>
      <c r="E66" s="64"/>
      <c r="F66" s="24"/>
      <c r="G66" s="77" t="str">
        <f t="shared" si="2"/>
        <v xml:space="preserve"> </v>
      </c>
      <c r="I66" s="83">
        <f t="shared" si="0"/>
        <v>0</v>
      </c>
      <c r="J66" s="84">
        <f t="shared" si="8"/>
        <v>0</v>
      </c>
      <c r="K66" s="84">
        <f t="shared" si="9"/>
        <v>0</v>
      </c>
      <c r="L66" s="85">
        <f t="shared" si="4"/>
        <v>0</v>
      </c>
      <c r="M66" s="54"/>
    </row>
    <row r="67" spans="1:13" ht="18" customHeight="1" x14ac:dyDescent="0.3">
      <c r="A67" s="63">
        <f t="shared" si="5"/>
        <v>50</v>
      </c>
      <c r="B67" s="50"/>
      <c r="C67" s="64"/>
      <c r="D67" s="64"/>
      <c r="E67" s="64"/>
      <c r="F67" s="24"/>
      <c r="G67" s="77" t="str">
        <f t="shared" si="2"/>
        <v xml:space="preserve"> </v>
      </c>
      <c r="I67" s="83">
        <f t="shared" si="0"/>
        <v>0</v>
      </c>
      <c r="J67" s="84">
        <f t="shared" si="8"/>
        <v>0</v>
      </c>
      <c r="K67" s="84">
        <f t="shared" si="9"/>
        <v>0</v>
      </c>
      <c r="L67" s="85">
        <f t="shared" si="4"/>
        <v>0</v>
      </c>
      <c r="M67" s="54"/>
    </row>
    <row r="68" spans="1:13" ht="18" customHeight="1" x14ac:dyDescent="0.3">
      <c r="A68" s="63">
        <f t="shared" si="5"/>
        <v>51</v>
      </c>
      <c r="B68" s="50"/>
      <c r="C68" s="64"/>
      <c r="D68" s="64"/>
      <c r="E68" s="64"/>
      <c r="F68" s="24"/>
      <c r="G68" s="77" t="str">
        <f t="shared" si="2"/>
        <v xml:space="preserve"> </v>
      </c>
      <c r="I68" s="83">
        <f t="shared" si="0"/>
        <v>0</v>
      </c>
      <c r="J68" s="84">
        <f t="shared" si="8"/>
        <v>0</v>
      </c>
      <c r="K68" s="84">
        <f t="shared" si="9"/>
        <v>0</v>
      </c>
      <c r="L68" s="85">
        <f t="shared" si="4"/>
        <v>0</v>
      </c>
      <c r="M68" s="54"/>
    </row>
    <row r="69" spans="1:13" ht="18" customHeight="1" x14ac:dyDescent="0.3">
      <c r="A69" s="63">
        <f t="shared" si="5"/>
        <v>52</v>
      </c>
      <c r="B69" s="50"/>
      <c r="C69" s="64"/>
      <c r="D69" s="64"/>
      <c r="E69" s="64"/>
      <c r="F69" s="24"/>
      <c r="G69" s="77" t="str">
        <f t="shared" si="2"/>
        <v xml:space="preserve"> </v>
      </c>
      <c r="I69" s="83">
        <f t="shared" si="0"/>
        <v>0</v>
      </c>
      <c r="J69" s="84">
        <f t="shared" si="8"/>
        <v>0</v>
      </c>
      <c r="K69" s="84">
        <f t="shared" si="9"/>
        <v>0</v>
      </c>
      <c r="L69" s="85">
        <f t="shared" si="4"/>
        <v>0</v>
      </c>
      <c r="M69" s="54"/>
    </row>
    <row r="70" spans="1:13" ht="18" customHeight="1" x14ac:dyDescent="0.3">
      <c r="A70" s="63">
        <f t="shared" si="5"/>
        <v>53</v>
      </c>
      <c r="B70" s="50"/>
      <c r="C70" s="64"/>
      <c r="D70" s="64"/>
      <c r="E70" s="64"/>
      <c r="F70" s="24"/>
      <c r="G70" s="77" t="str">
        <f t="shared" si="2"/>
        <v xml:space="preserve"> </v>
      </c>
      <c r="I70" s="83">
        <f t="shared" si="0"/>
        <v>0</v>
      </c>
      <c r="J70" s="84">
        <f t="shared" si="8"/>
        <v>0</v>
      </c>
      <c r="K70" s="84">
        <f t="shared" si="9"/>
        <v>0</v>
      </c>
      <c r="L70" s="85">
        <f t="shared" si="4"/>
        <v>0</v>
      </c>
      <c r="M70" s="54"/>
    </row>
    <row r="71" spans="1:13" ht="18" customHeight="1" x14ac:dyDescent="0.3">
      <c r="A71" s="63">
        <f t="shared" si="5"/>
        <v>54</v>
      </c>
      <c r="B71" s="50"/>
      <c r="C71" s="64"/>
      <c r="D71" s="64"/>
      <c r="E71" s="64"/>
      <c r="F71" s="24"/>
      <c r="G71" s="77" t="str">
        <f t="shared" si="2"/>
        <v xml:space="preserve"> </v>
      </c>
      <c r="I71" s="83">
        <f t="shared" si="0"/>
        <v>0</v>
      </c>
      <c r="J71" s="84">
        <f t="shared" si="8"/>
        <v>0</v>
      </c>
      <c r="K71" s="84">
        <f t="shared" si="9"/>
        <v>0</v>
      </c>
      <c r="L71" s="85">
        <f t="shared" si="4"/>
        <v>0</v>
      </c>
      <c r="M71" s="54"/>
    </row>
    <row r="72" spans="1:13" ht="18" customHeight="1" x14ac:dyDescent="0.3">
      <c r="A72" s="63">
        <f t="shared" si="5"/>
        <v>55</v>
      </c>
      <c r="B72" s="50"/>
      <c r="C72" s="64"/>
      <c r="D72" s="64"/>
      <c r="E72" s="64"/>
      <c r="F72" s="24"/>
      <c r="G72" s="77" t="str">
        <f t="shared" si="2"/>
        <v xml:space="preserve"> </v>
      </c>
      <c r="I72" s="83">
        <f t="shared" si="0"/>
        <v>0</v>
      </c>
      <c r="J72" s="84">
        <f t="shared" si="8"/>
        <v>0</v>
      </c>
      <c r="K72" s="84">
        <f t="shared" si="9"/>
        <v>0</v>
      </c>
      <c r="L72" s="85">
        <f t="shared" si="4"/>
        <v>0</v>
      </c>
      <c r="M72" s="54"/>
    </row>
    <row r="73" spans="1:13" ht="18" customHeight="1" x14ac:dyDescent="0.3">
      <c r="A73" s="63">
        <f t="shared" si="5"/>
        <v>56</v>
      </c>
      <c r="B73" s="50"/>
      <c r="C73" s="64"/>
      <c r="D73" s="64"/>
      <c r="E73" s="64"/>
      <c r="F73" s="24"/>
      <c r="G73" s="77" t="str">
        <f t="shared" si="2"/>
        <v xml:space="preserve"> </v>
      </c>
      <c r="I73" s="83">
        <f t="shared" si="0"/>
        <v>0</v>
      </c>
      <c r="J73" s="84">
        <f t="shared" si="8"/>
        <v>0</v>
      </c>
      <c r="K73" s="84">
        <f t="shared" si="9"/>
        <v>0</v>
      </c>
      <c r="L73" s="85">
        <f t="shared" si="4"/>
        <v>0</v>
      </c>
      <c r="M73" s="54"/>
    </row>
    <row r="74" spans="1:13" ht="18" customHeight="1" x14ac:dyDescent="0.3">
      <c r="A74" s="63">
        <f t="shared" si="5"/>
        <v>57</v>
      </c>
      <c r="B74" s="50"/>
      <c r="C74" s="64"/>
      <c r="D74" s="64"/>
      <c r="E74" s="64"/>
      <c r="F74" s="24"/>
      <c r="G74" s="77" t="str">
        <f t="shared" si="2"/>
        <v xml:space="preserve"> </v>
      </c>
      <c r="I74" s="83">
        <f t="shared" si="0"/>
        <v>0</v>
      </c>
      <c r="J74" s="84">
        <f t="shared" si="8"/>
        <v>0</v>
      </c>
      <c r="K74" s="84">
        <f t="shared" si="9"/>
        <v>0</v>
      </c>
      <c r="L74" s="85">
        <f t="shared" si="4"/>
        <v>0</v>
      </c>
      <c r="M74" s="54"/>
    </row>
    <row r="75" spans="1:13" ht="18" customHeight="1" x14ac:dyDescent="0.3">
      <c r="A75" s="63">
        <f t="shared" si="5"/>
        <v>58</v>
      </c>
      <c r="B75" s="50"/>
      <c r="C75" s="64"/>
      <c r="D75" s="64"/>
      <c r="E75" s="64"/>
      <c r="F75" s="24"/>
      <c r="G75" s="77" t="str">
        <f t="shared" si="2"/>
        <v xml:space="preserve"> </v>
      </c>
      <c r="I75" s="83">
        <f t="shared" si="0"/>
        <v>0</v>
      </c>
      <c r="J75" s="84">
        <f t="shared" si="8"/>
        <v>0</v>
      </c>
      <c r="K75" s="84">
        <f t="shared" si="9"/>
        <v>0</v>
      </c>
      <c r="L75" s="85">
        <f t="shared" si="4"/>
        <v>0</v>
      </c>
      <c r="M75" s="54"/>
    </row>
    <row r="76" spans="1:13" ht="18" customHeight="1" x14ac:dyDescent="0.3">
      <c r="A76" s="63">
        <f t="shared" si="5"/>
        <v>59</v>
      </c>
      <c r="B76" s="50"/>
      <c r="C76" s="64"/>
      <c r="D76" s="64"/>
      <c r="E76" s="64"/>
      <c r="F76" s="24"/>
      <c r="G76" s="77" t="str">
        <f t="shared" si="2"/>
        <v xml:space="preserve"> </v>
      </c>
      <c r="I76" s="83">
        <f t="shared" si="0"/>
        <v>0</v>
      </c>
      <c r="J76" s="84">
        <f t="shared" si="8"/>
        <v>0</v>
      </c>
      <c r="K76" s="84">
        <f t="shared" si="9"/>
        <v>0</v>
      </c>
      <c r="L76" s="85">
        <f t="shared" si="4"/>
        <v>0</v>
      </c>
      <c r="M76" s="54"/>
    </row>
    <row r="77" spans="1:13" ht="18" customHeight="1" x14ac:dyDescent="0.3">
      <c r="A77" s="63">
        <f t="shared" si="5"/>
        <v>60</v>
      </c>
      <c r="B77" s="50"/>
      <c r="C77" s="64"/>
      <c r="D77" s="64"/>
      <c r="E77" s="64"/>
      <c r="F77" s="24"/>
      <c r="G77" s="77" t="str">
        <f t="shared" si="2"/>
        <v xml:space="preserve"> </v>
      </c>
      <c r="I77" s="83">
        <f t="shared" si="0"/>
        <v>0</v>
      </c>
      <c r="J77" s="84">
        <f t="shared" si="8"/>
        <v>0</v>
      </c>
      <c r="K77" s="84">
        <f t="shared" si="9"/>
        <v>0</v>
      </c>
      <c r="L77" s="85">
        <f t="shared" si="4"/>
        <v>0</v>
      </c>
      <c r="M77" s="54"/>
    </row>
    <row r="78" spans="1:13" ht="18" customHeight="1" x14ac:dyDescent="0.3">
      <c r="A78" s="63">
        <f t="shared" si="5"/>
        <v>61</v>
      </c>
      <c r="B78" s="50"/>
      <c r="C78" s="64"/>
      <c r="D78" s="64"/>
      <c r="E78" s="64"/>
      <c r="F78" s="24"/>
      <c r="G78" s="77" t="str">
        <f t="shared" si="2"/>
        <v xml:space="preserve"> </v>
      </c>
      <c r="I78" s="83">
        <f t="shared" si="0"/>
        <v>0</v>
      </c>
      <c r="J78" s="84">
        <f t="shared" si="8"/>
        <v>0</v>
      </c>
      <c r="K78" s="84">
        <f t="shared" si="9"/>
        <v>0</v>
      </c>
      <c r="L78" s="85">
        <f t="shared" si="4"/>
        <v>0</v>
      </c>
      <c r="M78" s="54"/>
    </row>
    <row r="79" spans="1:13" ht="18" customHeight="1" x14ac:dyDescent="0.3">
      <c r="A79" s="63">
        <f t="shared" si="5"/>
        <v>62</v>
      </c>
      <c r="B79" s="50"/>
      <c r="C79" s="64"/>
      <c r="D79" s="64"/>
      <c r="E79" s="64"/>
      <c r="F79" s="24"/>
      <c r="G79" s="77" t="str">
        <f t="shared" si="2"/>
        <v xml:space="preserve"> </v>
      </c>
      <c r="I79" s="83">
        <f t="shared" ref="I79:I89" si="10">B79</f>
        <v>0</v>
      </c>
      <c r="J79" s="84">
        <f t="shared" si="8"/>
        <v>0</v>
      </c>
      <c r="K79" s="84">
        <f t="shared" si="9"/>
        <v>0</v>
      </c>
      <c r="L79" s="85">
        <f t="shared" si="4"/>
        <v>0</v>
      </c>
      <c r="M79" s="54"/>
    </row>
    <row r="80" spans="1:13" ht="18" customHeight="1" x14ac:dyDescent="0.3">
      <c r="A80" s="63">
        <f t="shared" si="5"/>
        <v>63</v>
      </c>
      <c r="B80" s="50"/>
      <c r="C80" s="64"/>
      <c r="D80" s="64"/>
      <c r="E80" s="64"/>
      <c r="F80" s="24"/>
      <c r="G80" s="77" t="str">
        <f t="shared" si="2"/>
        <v xml:space="preserve"> </v>
      </c>
      <c r="I80" s="83">
        <f t="shared" si="10"/>
        <v>0</v>
      </c>
      <c r="J80" s="84">
        <f t="shared" si="8"/>
        <v>0</v>
      </c>
      <c r="K80" s="84">
        <f t="shared" si="9"/>
        <v>0</v>
      </c>
      <c r="L80" s="85">
        <f t="shared" si="4"/>
        <v>0</v>
      </c>
      <c r="M80" s="54"/>
    </row>
    <row r="81" spans="1:13" ht="18" customHeight="1" x14ac:dyDescent="0.3">
      <c r="A81" s="63">
        <f t="shared" si="5"/>
        <v>64</v>
      </c>
      <c r="B81" s="50" t="str">
        <f>'[1]Chapter Mtg Att'!A69</f>
        <v>Arianna Avila</v>
      </c>
      <c r="C81" s="64"/>
      <c r="D81" s="64"/>
      <c r="E81" s="64"/>
      <c r="F81" s="24"/>
      <c r="G81" s="77" t="str">
        <f t="shared" ref="G81:G91" si="11">IF(F81/10=D81-E81," ",F81-SUM(D81-E81)*10)</f>
        <v xml:space="preserve"> </v>
      </c>
      <c r="I81" s="83" t="str">
        <f t="shared" si="10"/>
        <v>Arianna Avila</v>
      </c>
      <c r="J81" s="84">
        <f t="shared" si="8"/>
        <v>0</v>
      </c>
      <c r="K81" s="84">
        <f t="shared" si="9"/>
        <v>0</v>
      </c>
      <c r="L81" s="85">
        <f t="shared" ref="L81:L89" si="12">_xlfn.IFS(C81="1 Vendor",J81+10,C81="1/2 Vendor",J81+5,C81="2 Vendors",J81+20,C81="3 Vendors",J81+30,C81="",J81)</f>
        <v>0</v>
      </c>
      <c r="M81" s="54"/>
    </row>
    <row r="82" spans="1:13" ht="18" customHeight="1" x14ac:dyDescent="0.3">
      <c r="A82" s="63">
        <f t="shared" ref="A82:A89" si="13">A81+1</f>
        <v>65</v>
      </c>
      <c r="B82" s="50" t="str">
        <f>'[1]Chapter Mtg Att'!A70</f>
        <v xml:space="preserve"> </v>
      </c>
      <c r="C82" s="64"/>
      <c r="D82" s="64"/>
      <c r="E82" s="64"/>
      <c r="F82" s="24"/>
      <c r="G82" s="77" t="str">
        <f t="shared" si="11"/>
        <v xml:space="preserve"> </v>
      </c>
      <c r="I82" s="83" t="str">
        <f t="shared" si="10"/>
        <v xml:space="preserve"> </v>
      </c>
      <c r="J82" s="84">
        <f t="shared" si="8"/>
        <v>0</v>
      </c>
      <c r="K82" s="84">
        <f t="shared" si="9"/>
        <v>0</v>
      </c>
      <c r="L82" s="85">
        <f t="shared" si="12"/>
        <v>0</v>
      </c>
      <c r="M82" s="54"/>
    </row>
    <row r="83" spans="1:13" ht="18" customHeight="1" x14ac:dyDescent="0.3">
      <c r="A83" s="63">
        <f t="shared" si="13"/>
        <v>66</v>
      </c>
      <c r="B83" s="50" t="str">
        <f>'[1]Chapter Mtg Att'!A71</f>
        <v xml:space="preserve"> </v>
      </c>
      <c r="C83" s="64"/>
      <c r="D83" s="64"/>
      <c r="E83" s="64"/>
      <c r="F83" s="24"/>
      <c r="G83" s="77" t="str">
        <f t="shared" si="11"/>
        <v xml:space="preserve"> </v>
      </c>
      <c r="I83" s="83" t="str">
        <f t="shared" si="10"/>
        <v xml:space="preserve"> </v>
      </c>
      <c r="J83" s="84">
        <f t="shared" si="8"/>
        <v>0</v>
      </c>
      <c r="K83" s="84">
        <f t="shared" si="9"/>
        <v>0</v>
      </c>
      <c r="L83" s="85">
        <f t="shared" si="12"/>
        <v>0</v>
      </c>
      <c r="M83" s="54"/>
    </row>
    <row r="84" spans="1:13" ht="18" customHeight="1" x14ac:dyDescent="0.3">
      <c r="A84" s="63">
        <f t="shared" si="13"/>
        <v>67</v>
      </c>
      <c r="B84" s="50" t="str">
        <f>'[1]Chapter Mtg Att'!A72</f>
        <v xml:space="preserve"> </v>
      </c>
      <c r="C84" s="64"/>
      <c r="D84" s="64"/>
      <c r="E84" s="64"/>
      <c r="F84" s="24"/>
      <c r="G84" s="77" t="str">
        <f t="shared" si="11"/>
        <v xml:space="preserve"> </v>
      </c>
      <c r="I84" s="83" t="str">
        <f t="shared" si="10"/>
        <v xml:space="preserve"> </v>
      </c>
      <c r="J84" s="84">
        <f t="shared" si="8"/>
        <v>0</v>
      </c>
      <c r="K84" s="84">
        <f t="shared" si="9"/>
        <v>0</v>
      </c>
      <c r="L84" s="85">
        <f t="shared" si="12"/>
        <v>0</v>
      </c>
      <c r="M84" s="54"/>
    </row>
    <row r="85" spans="1:13" ht="18" customHeight="1" x14ac:dyDescent="0.3">
      <c r="A85" s="63">
        <f t="shared" si="13"/>
        <v>68</v>
      </c>
      <c r="B85" s="50" t="str">
        <f>'[1]Chapter Mtg Att'!A73</f>
        <v xml:space="preserve"> </v>
      </c>
      <c r="C85" s="64"/>
      <c r="D85" s="64"/>
      <c r="E85" s="64"/>
      <c r="F85" s="24"/>
      <c r="G85" s="77" t="str">
        <f t="shared" si="11"/>
        <v xml:space="preserve"> </v>
      </c>
      <c r="I85" s="83" t="str">
        <f t="shared" si="10"/>
        <v xml:space="preserve"> </v>
      </c>
      <c r="J85" s="84">
        <f t="shared" si="8"/>
        <v>0</v>
      </c>
      <c r="K85" s="84">
        <f t="shared" si="9"/>
        <v>0</v>
      </c>
      <c r="L85" s="85">
        <f t="shared" si="12"/>
        <v>0</v>
      </c>
      <c r="M85" s="54" t="str">
        <f>IF([1]Roster!F70="NEW","NEW"," ")</f>
        <v xml:space="preserve"> </v>
      </c>
    </row>
    <row r="86" spans="1:13" ht="18" customHeight="1" x14ac:dyDescent="0.3">
      <c r="A86" s="63">
        <f t="shared" si="13"/>
        <v>69</v>
      </c>
      <c r="B86" s="50" t="str">
        <f>'[1]Chapter Mtg Att'!A74</f>
        <v xml:space="preserve"> </v>
      </c>
      <c r="C86" s="64"/>
      <c r="D86" s="64"/>
      <c r="E86" s="64"/>
      <c r="F86" s="24"/>
      <c r="G86" s="77" t="str">
        <f t="shared" si="11"/>
        <v xml:space="preserve"> </v>
      </c>
      <c r="I86" s="83" t="str">
        <f t="shared" si="10"/>
        <v xml:space="preserve"> </v>
      </c>
      <c r="J86" s="84">
        <f t="shared" si="8"/>
        <v>0</v>
      </c>
      <c r="K86" s="84">
        <f t="shared" si="9"/>
        <v>0</v>
      </c>
      <c r="L86" s="85">
        <f t="shared" si="12"/>
        <v>0</v>
      </c>
      <c r="M86" s="54" t="str">
        <f>IF([1]Roster!F71="NEW","NEW"," ")</f>
        <v xml:space="preserve"> </v>
      </c>
    </row>
    <row r="87" spans="1:13" ht="18" customHeight="1" x14ac:dyDescent="0.3">
      <c r="A87" s="63">
        <f t="shared" si="13"/>
        <v>70</v>
      </c>
      <c r="B87" s="50" t="str">
        <f>'[1]Chapter Mtg Att'!A75</f>
        <v xml:space="preserve"> </v>
      </c>
      <c r="C87" s="64"/>
      <c r="D87" s="64"/>
      <c r="E87" s="64"/>
      <c r="F87" s="24"/>
      <c r="G87" s="77" t="str">
        <f t="shared" si="11"/>
        <v xml:space="preserve"> </v>
      </c>
      <c r="I87" s="83" t="str">
        <f t="shared" si="10"/>
        <v xml:space="preserve"> </v>
      </c>
      <c r="J87" s="84">
        <f t="shared" si="8"/>
        <v>0</v>
      </c>
      <c r="K87" s="84">
        <f t="shared" si="9"/>
        <v>0</v>
      </c>
      <c r="L87" s="85">
        <f t="shared" si="12"/>
        <v>0</v>
      </c>
      <c r="M87" s="54" t="str">
        <f>IF([1]Roster!F72="NEW","NEW"," ")</f>
        <v xml:space="preserve"> </v>
      </c>
    </row>
    <row r="88" spans="1:13" ht="18" customHeight="1" x14ac:dyDescent="0.3">
      <c r="A88" s="63">
        <f t="shared" si="13"/>
        <v>71</v>
      </c>
      <c r="B88" s="50" t="str">
        <f>'[1]Chapter Mtg Att'!A76</f>
        <v xml:space="preserve"> </v>
      </c>
      <c r="C88" s="64"/>
      <c r="D88" s="64"/>
      <c r="E88" s="64"/>
      <c r="F88" s="24"/>
      <c r="G88" s="77" t="str">
        <f t="shared" si="11"/>
        <v xml:space="preserve"> </v>
      </c>
      <c r="I88" s="83" t="str">
        <f t="shared" si="10"/>
        <v xml:space="preserve"> </v>
      </c>
      <c r="J88" s="84">
        <f t="shared" si="8"/>
        <v>0</v>
      </c>
      <c r="K88" s="84">
        <f t="shared" si="9"/>
        <v>0</v>
      </c>
      <c r="L88" s="85">
        <f t="shared" si="12"/>
        <v>0</v>
      </c>
      <c r="M88" s="54" t="str">
        <f>IF([1]Roster!F74="NEW","NEW"," ")</f>
        <v xml:space="preserve"> </v>
      </c>
    </row>
    <row r="89" spans="1:13" ht="18" customHeight="1" x14ac:dyDescent="0.3">
      <c r="A89" s="63">
        <f t="shared" si="13"/>
        <v>72</v>
      </c>
      <c r="B89" s="50"/>
      <c r="C89" s="64"/>
      <c r="D89" s="64"/>
      <c r="E89" s="64"/>
      <c r="F89" s="24"/>
      <c r="G89" s="77" t="str">
        <f t="shared" si="11"/>
        <v xml:space="preserve"> </v>
      </c>
      <c r="I89" s="83">
        <f t="shared" si="10"/>
        <v>0</v>
      </c>
      <c r="J89" s="84">
        <f t="shared" si="8"/>
        <v>0</v>
      </c>
      <c r="K89" s="84">
        <f t="shared" si="9"/>
        <v>0</v>
      </c>
      <c r="L89" s="85">
        <f t="shared" si="12"/>
        <v>0</v>
      </c>
      <c r="M89" s="54" t="str">
        <f>IF([1]Roster!F75="NEW","NEW"," ")</f>
        <v xml:space="preserve"> </v>
      </c>
    </row>
    <row r="90" spans="1:13" ht="15.75" customHeight="1" x14ac:dyDescent="0.25">
      <c r="A90" s="9"/>
      <c r="B90" s="65" t="s">
        <v>49</v>
      </c>
      <c r="C90" s="66"/>
      <c r="D90" s="67">
        <v>2</v>
      </c>
      <c r="E90" s="67"/>
      <c r="F90" s="68">
        <v>20</v>
      </c>
      <c r="G90" s="78" t="str">
        <f t="shared" si="11"/>
        <v xml:space="preserve"> </v>
      </c>
    </row>
    <row r="91" spans="1:13" ht="15.75" customHeight="1" x14ac:dyDescent="0.25">
      <c r="A91" s="9"/>
      <c r="B91" s="15" t="s">
        <v>32</v>
      </c>
      <c r="D91" s="13">
        <v>252</v>
      </c>
      <c r="E91" s="13">
        <v>195</v>
      </c>
      <c r="F91" s="14">
        <v>570</v>
      </c>
      <c r="G91" s="78" t="str">
        <f t="shared" si="11"/>
        <v xml:space="preserve"> </v>
      </c>
    </row>
    <row r="92" spans="1:13" ht="15.75" customHeight="1" x14ac:dyDescent="0.25">
      <c r="A92" s="9"/>
    </row>
    <row r="93" spans="1:13" ht="15.75" customHeight="1" x14ac:dyDescent="0.25">
      <c r="A93" s="9"/>
    </row>
    <row r="94" spans="1:13" ht="15.75" customHeight="1" x14ac:dyDescent="0.25">
      <c r="A94" s="9"/>
    </row>
    <row r="95" spans="1:13" ht="15.75" customHeight="1" x14ac:dyDescent="0.25">
      <c r="A95" s="9"/>
    </row>
    <row r="96" spans="1:13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  <row r="1001" spans="1:1" ht="15.75" customHeight="1" x14ac:dyDescent="0.25">
      <c r="A1001" s="9"/>
    </row>
    <row r="1002" spans="1:1" ht="15.75" customHeight="1" x14ac:dyDescent="0.25">
      <c r="A1002" s="9"/>
    </row>
    <row r="1003" spans="1:1" ht="15.75" customHeight="1" x14ac:dyDescent="0.25">
      <c r="A1003" s="9"/>
    </row>
    <row r="1004" spans="1:1" ht="15.75" customHeight="1" x14ac:dyDescent="0.25">
      <c r="A1004" s="9"/>
    </row>
  </sheetData>
  <sheetProtection sheet="1" objects="1" scenarios="1"/>
  <mergeCells count="5">
    <mergeCell ref="B1:D1"/>
    <mergeCell ref="N17:P17"/>
    <mergeCell ref="Q17:R17"/>
    <mergeCell ref="N19:P19"/>
    <mergeCell ref="Q19:R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1104DD69E414C92FB910409B698A4" ma:contentTypeVersion="33" ma:contentTypeDescription="Create a new document." ma:contentTypeScope="" ma:versionID="dc64bbd781e411989abb685a45a545f4">
  <xsd:schema xmlns:xsd="http://www.w3.org/2001/XMLSchema" xmlns:xs="http://www.w3.org/2001/XMLSchema" xmlns:p="http://schemas.microsoft.com/office/2006/metadata/properties" xmlns:ns3="8079347c-a855-47c7-b7a9-5fe62ecb2151" xmlns:ns4="c36efab6-b190-4b56-b926-5e0b21b89c0c" targetNamespace="http://schemas.microsoft.com/office/2006/metadata/properties" ma:root="true" ma:fieldsID="e15281b175ad2e754b9f1a8f65e39e71" ns3:_="" ns4:_="">
    <xsd:import namespace="8079347c-a855-47c7-b7a9-5fe62ecb2151"/>
    <xsd:import namespace="c36efab6-b190-4b56-b926-5e0b21b89c0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9347c-a855-47c7-b7a9-5fe62ecb21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efab6-b190-4b56-b926-5e0b21b8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TeamsChannelId" ma:index="34" nillable="true" ma:displayName="Teams Channel Id" ma:internalName="TeamsChannelId">
      <xsd:simpleType>
        <xsd:restriction base="dms:Text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Distribution_Groups" ma:index="3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8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Students xmlns="c36efab6-b190-4b56-b926-5e0b21b89c0c" xsi:nil="true"/>
    <Math_Settings xmlns="c36efab6-b190-4b56-b926-5e0b21b89c0c" xsi:nil="true"/>
    <Distribution_Groups xmlns="c36efab6-b190-4b56-b926-5e0b21b89c0c" xsi:nil="true"/>
    <Self_Registration_Enabled xmlns="c36efab6-b190-4b56-b926-5e0b21b89c0c" xsi:nil="true"/>
    <FolderType xmlns="c36efab6-b190-4b56-b926-5e0b21b89c0c" xsi:nil="true"/>
    <Teachers xmlns="c36efab6-b190-4b56-b926-5e0b21b89c0c">
      <UserInfo>
        <DisplayName/>
        <AccountId xsi:nil="true"/>
        <AccountType/>
      </UserInfo>
    </Teachers>
    <Student_Groups xmlns="c36efab6-b190-4b56-b926-5e0b21b89c0c">
      <UserInfo>
        <DisplayName/>
        <AccountId xsi:nil="true"/>
        <AccountType/>
      </UserInfo>
    </Student_Groups>
    <CultureName xmlns="c36efab6-b190-4b56-b926-5e0b21b89c0c" xsi:nil="true"/>
    <Students xmlns="c36efab6-b190-4b56-b926-5e0b21b89c0c">
      <UserInfo>
        <DisplayName/>
        <AccountId xsi:nil="true"/>
        <AccountType/>
      </UserInfo>
    </Students>
    <IsNotebookLocked xmlns="c36efab6-b190-4b56-b926-5e0b21b89c0c" xsi:nil="true"/>
    <LMS_Mappings xmlns="c36efab6-b190-4b56-b926-5e0b21b89c0c" xsi:nil="true"/>
    <Is_Collaboration_Space_Locked xmlns="c36efab6-b190-4b56-b926-5e0b21b89c0c" xsi:nil="true"/>
    <Has_Teacher_Only_SectionGroup xmlns="c36efab6-b190-4b56-b926-5e0b21b89c0c" xsi:nil="true"/>
    <Owner xmlns="c36efab6-b190-4b56-b926-5e0b21b89c0c">
      <UserInfo>
        <DisplayName/>
        <AccountId xsi:nil="true"/>
        <AccountType/>
      </UserInfo>
    </Owner>
    <AppVersion xmlns="c36efab6-b190-4b56-b926-5e0b21b89c0c" xsi:nil="true"/>
    <Invited_Teachers xmlns="c36efab6-b190-4b56-b926-5e0b21b89c0c" xsi:nil="true"/>
    <TeamsChannelId xmlns="c36efab6-b190-4b56-b926-5e0b21b89c0c" xsi:nil="true"/>
    <DefaultSectionNames xmlns="c36efab6-b190-4b56-b926-5e0b21b89c0c" xsi:nil="true"/>
    <Templates xmlns="c36efab6-b190-4b56-b926-5e0b21b89c0c" xsi:nil="true"/>
    <NotebookType xmlns="c36efab6-b190-4b56-b926-5e0b21b89c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900070-4F80-4DCC-9613-D4E56F8C4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9347c-a855-47c7-b7a9-5fe62ecb2151"/>
    <ds:schemaRef ds:uri="c36efab6-b190-4b56-b926-5e0b21b89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616CF7-DA1A-4112-9A26-F511B5E07B73}">
  <ds:schemaRefs>
    <ds:schemaRef ds:uri="http://purl.org/dc/elements/1.1/"/>
    <ds:schemaRef ds:uri="http://schemas.microsoft.com/office/2006/metadata/properties"/>
    <ds:schemaRef ds:uri="c36efab6-b190-4b56-b926-5e0b21b89c0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79347c-a855-47c7-b7a9-5fe62ecb215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CBDE03-CFA6-4F21-B4B3-8C82205BE8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Snider</dc:creator>
  <cp:lastModifiedBy>Justin Snider</cp:lastModifiedBy>
  <dcterms:created xsi:type="dcterms:W3CDTF">2019-09-19T01:29:34Z</dcterms:created>
  <dcterms:modified xsi:type="dcterms:W3CDTF">2019-11-01T18:04:33Z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0x010100C491104DD69E414C92FB910409B698A4</vt:lpwstr>
  </property>
</Properties>
</file>